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50 сесія\сайт\номера\"/>
    </mc:Choice>
  </mc:AlternateContent>
  <xr:revisionPtr revIDLastSave="0" documentId="13_ncr:1_{9E074FB3-442C-4E4A-83D2-67E847999265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21" i="3"/>
  <c r="E21" i="3" l="1"/>
  <c r="E20" i="3"/>
  <c r="E44" i="3" s="1"/>
  <c r="E17" i="3"/>
  <c r="F20" i="3"/>
  <c r="D18" i="3"/>
  <c r="C17" i="3"/>
  <c r="E37" i="3"/>
  <c r="E36" i="3" s="1"/>
  <c r="E15" i="3"/>
  <c r="E14" i="3" s="1"/>
  <c r="E35" i="3"/>
  <c r="C35" i="3"/>
  <c r="E30" i="3"/>
  <c r="C30" i="3" s="1"/>
  <c r="F30" i="3"/>
  <c r="E43" i="3"/>
  <c r="F43" i="3"/>
  <c r="F44" i="3"/>
  <c r="D44" i="3"/>
  <c r="D43" i="3"/>
  <c r="F16" i="3"/>
  <c r="F15" i="3" s="1"/>
  <c r="F14" i="3" s="1"/>
  <c r="F17" i="3"/>
  <c r="F25" i="3"/>
  <c r="F23" i="3"/>
  <c r="F22" i="3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/>
  <c r="D23" i="3"/>
  <c r="D22" i="3"/>
  <c r="C22" i="3"/>
  <c r="C20" i="3"/>
  <c r="C19" i="3"/>
  <c r="F18" i="3"/>
  <c r="E18" i="3"/>
  <c r="C16" i="3"/>
  <c r="C15" i="3" s="1"/>
  <c r="C14" i="3" s="1"/>
  <c r="D15" i="3"/>
  <c r="D14" i="3" s="1"/>
  <c r="E34" i="3"/>
  <c r="C34" i="3"/>
  <c r="C43" i="3"/>
  <c r="C23" i="3"/>
  <c r="F35" i="3"/>
  <c r="F34" i="3"/>
  <c r="C36" i="3" l="1"/>
  <c r="E33" i="3"/>
  <c r="C33" i="3" s="1"/>
  <c r="E29" i="3"/>
  <c r="F37" i="3"/>
  <c r="F36" i="3" s="1"/>
  <c r="F33" i="3" s="1"/>
  <c r="C37" i="3"/>
  <c r="C18" i="3"/>
  <c r="C44" i="3"/>
  <c r="E13" i="3"/>
  <c r="D45" i="3"/>
  <c r="D42" i="3" s="1"/>
  <c r="D38" i="3" s="1"/>
  <c r="D46" i="3" s="1"/>
  <c r="D13" i="3"/>
  <c r="D26" i="3" s="1"/>
  <c r="C21" i="3"/>
  <c r="E26" i="3"/>
  <c r="C13" i="3"/>
  <c r="C26" i="3" s="1"/>
  <c r="F21" i="3"/>
  <c r="E45" i="3"/>
  <c r="C29" i="3" l="1"/>
  <c r="E28" i="3"/>
  <c r="C28" i="3" s="1"/>
  <c r="F29" i="3"/>
  <c r="F28" i="3" s="1"/>
  <c r="E42" i="3"/>
  <c r="C45" i="3"/>
  <c r="F45" i="3"/>
  <c r="F42" i="3" s="1"/>
  <c r="F38" i="3" s="1"/>
  <c r="F46" i="3" s="1"/>
  <c r="F13" i="3"/>
  <c r="F26" i="3" s="1"/>
  <c r="E38" i="3" l="1"/>
  <c r="C42" i="3"/>
  <c r="E46" i="3" l="1"/>
  <c r="C38" i="3"/>
  <c r="C46" i="3" s="1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<sst xmlns="http://schemas.openxmlformats.org/spreadsheetml/2006/main" count="57" uniqueCount="45">
  <si>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</si>
  <si>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</si>
  <si>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</si>
  <si>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</si>
  <si>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</si>
  <si>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</si>
  <si>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</si>
  <si>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</si>
  <si>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</si>
  <si>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</si>
  <si>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</si>
  <si>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</si>
  <si>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</si>
  <si>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</si>
  <si>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</si>
  <si>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</si>
  <si>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</si>
  <si>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</si>
  <si>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</si>
  <si>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</si>
  <si>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</si>
  <si>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</si>
  <si>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</si>
  <si>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</si>
  <si>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</si>
  <si>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</si>
  <si>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</si>
  <si>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</si>
  <si>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</si>
  <si>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</si>
  <si>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</si>
  <si>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</si>
  <si>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</si>
  <si>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</si>
  <si>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</si>
  <si>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</si>
  <si>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</si>
  <si>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</si>
  <si>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</si>
  <si>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</si>
  <si>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</si>
  <si>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</si>
  <si>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</si>
  <si>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</si>
  <si>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 50  сесії  Мелітопольської міської ради Запорізької області VIII  скликання від 28.08.2025 №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</si>
</sst>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 xr:uid="{00000000-0005-0000-0000-000024000000}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38</v>
      </c>
      <c r="B5" s="54"/>
      <c r="C5" s="54"/>
      <c r="D5" s="54"/>
      <c r="E5" s="54"/>
      <c r="F5" s="54"/>
    </row>
    <row r="6" spans="1:7" ht="17.399999999999999" x14ac:dyDescent="0.25">
      <c r="A6" s="51" t="s">
        <v>43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89721380</v>
      </c>
      <c r="D13" s="7">
        <f>D14+D21+D18</f>
        <v>87349480</v>
      </c>
      <c r="E13" s="7">
        <f>E14+E21+E18</f>
        <v>2371900</v>
      </c>
      <c r="F13" s="7">
        <f>F14+F21+F18</f>
        <v>2281100</v>
      </c>
    </row>
    <row r="14" spans="1:7" ht="16.8" x14ac:dyDescent="0.3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 x14ac:dyDescent="0.3">
      <c r="A18" s="6">
        <v>208000</v>
      </c>
      <c r="B18" s="8" t="s">
        <v>9</v>
      </c>
      <c r="C18" s="15">
        <f t="shared" si="0"/>
        <v>163724441</v>
      </c>
      <c r="D18" s="15">
        <f>D19-D20</f>
        <v>163633641</v>
      </c>
      <c r="E18" s="15">
        <f>E19-E20</f>
        <v>90800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97317355</v>
      </c>
      <c r="D20" s="7">
        <f>D19-35803061-50000000-6560580-1270000-70000000</f>
        <v>67061295</v>
      </c>
      <c r="E20" s="7">
        <f>E19-90800</f>
        <v>30256060</v>
      </c>
      <c r="F20" s="7">
        <f>F19</f>
        <v>29524291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-45279000-54818500-238100+38486000+15439+300000-323000-14600000+73000+100000</f>
        <v>-76284161</v>
      </c>
      <c r="E21" s="7">
        <f>-D21</f>
        <v>76284161</v>
      </c>
      <c r="F21" s="7">
        <f>E21</f>
        <v>76284161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89721380</v>
      </c>
      <c r="D26" s="41">
        <f>D13+D22</f>
        <v>87349480</v>
      </c>
      <c r="E26" s="41">
        <f>E13+E22</f>
        <v>2371900</v>
      </c>
      <c r="F26" s="41">
        <f>F13+F22</f>
        <v>2281100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 x14ac:dyDescent="0.3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 x14ac:dyDescent="0.3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163724441</v>
      </c>
      <c r="D38" s="7">
        <f>D42</f>
        <v>87349480</v>
      </c>
      <c r="E38" s="7">
        <f>E42</f>
        <v>76374961</v>
      </c>
      <c r="F38" s="7">
        <f>F42</f>
        <v>76284161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163724441</v>
      </c>
      <c r="D42" s="7">
        <f>D43-D44+D45</f>
        <v>87349480</v>
      </c>
      <c r="E42" s="7">
        <f>E43-E44+E45</f>
        <v>76374961</v>
      </c>
      <c r="F42" s="7">
        <f>F43-F44+F45</f>
        <v>76284161</v>
      </c>
    </row>
    <row r="43" spans="1:7" ht="16.8" x14ac:dyDescent="0.3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97317355</v>
      </c>
      <c r="D44" s="7">
        <f t="shared" si="1"/>
        <v>67061295</v>
      </c>
      <c r="E44" s="7">
        <f t="shared" si="1"/>
        <v>30256060</v>
      </c>
      <c r="F44" s="7">
        <f t="shared" si="1"/>
        <v>29524291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-76284161</v>
      </c>
      <c r="E45" s="7">
        <f>E21</f>
        <v>76284161</v>
      </c>
      <c r="F45" s="7">
        <f>F21</f>
        <v>76284161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89721380</v>
      </c>
      <c r="D46" s="11">
        <f>D28+D38</f>
        <v>87349480</v>
      </c>
      <c r="E46" s="11">
        <f>E28+E38</f>
        <v>2371900</v>
      </c>
      <c r="F46" s="11">
        <f>F28+F38</f>
        <v>2281100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48" t="s">
        <v>39</v>
      </c>
      <c r="B48" s="48"/>
      <c r="C48" s="28"/>
      <c r="D48" s="28"/>
      <c r="E48" s="50" t="s">
        <v>40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41</v>
      </c>
      <c r="B50" s="49"/>
      <c r="C50" s="30"/>
      <c r="D50" s="31"/>
      <c r="E50" s="50" t="s">
        <v>42</v>
      </c>
      <c r="F50" s="50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2025-09-01T10:47:35Z</dcterms:modified>
</cp:coreProperties>
</file>