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4 сесія\сайт\номера\"/>
    </mc:Choice>
  </mc:AlternateContent>
  <xr:revisionPtr revIDLastSave="0" documentId="13_ncr:1_{2A35D10A-3801-46E0-9C13-427016E021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E35" i="1"/>
  <c r="D40" i="1" l="1"/>
  <c r="E40" i="1"/>
  <c r="F40" i="1"/>
  <c r="C41" i="1"/>
  <c r="C42" i="1"/>
  <c r="D38" i="1"/>
  <c r="C39" i="1"/>
  <c r="E37" i="1"/>
  <c r="E33" i="1" s="1"/>
  <c r="C37" i="1"/>
  <c r="C40" i="1" l="1"/>
  <c r="F33" i="1"/>
  <c r="F30" i="1" s="1"/>
  <c r="E30" i="1"/>
  <c r="D34" i="1"/>
  <c r="D33" i="1" s="1"/>
  <c r="C36" i="1" l="1"/>
  <c r="C38" i="1"/>
  <c r="C35" i="1"/>
  <c r="E27" i="1"/>
  <c r="D31" i="1"/>
  <c r="C31" i="1" s="1"/>
  <c r="C32" i="1"/>
  <c r="C34" i="1"/>
  <c r="D27" i="1"/>
  <c r="D26" i="1" s="1"/>
  <c r="D17" i="1"/>
  <c r="D16" i="1" s="1"/>
  <c r="D22" i="1"/>
  <c r="D21" i="1" s="1"/>
  <c r="C21" i="1" s="1"/>
  <c r="E22" i="1"/>
  <c r="E17" i="1"/>
  <c r="E16" i="1" s="1"/>
  <c r="F27" i="1"/>
  <c r="F26" i="1" s="1"/>
  <c r="F25" i="1" s="1"/>
  <c r="F22" i="1"/>
  <c r="C28" i="1"/>
  <c r="C24" i="1"/>
  <c r="C23" i="1"/>
  <c r="C20" i="1"/>
  <c r="C19" i="1"/>
  <c r="C18" i="1"/>
  <c r="F17" i="1"/>
  <c r="F16" i="1" s="1"/>
  <c r="F15" i="1" s="1"/>
  <c r="D15" i="1" l="1"/>
  <c r="C17" i="1"/>
  <c r="C27" i="1"/>
  <c r="F29" i="1"/>
  <c r="F43" i="1" s="1"/>
  <c r="C22" i="1"/>
  <c r="C16" i="1"/>
  <c r="E15" i="1"/>
  <c r="E26" i="1"/>
  <c r="E25" i="1" s="1"/>
  <c r="E29" i="1" s="1"/>
  <c r="E43" i="1" s="1"/>
  <c r="D25" i="1"/>
  <c r="C33" i="1"/>
  <c r="C15" i="1" l="1"/>
  <c r="C25" i="1"/>
  <c r="D29" i="1"/>
  <c r="C29" i="1" s="1"/>
  <c r="C26" i="1"/>
  <c r="D30" i="1"/>
  <c r="D43" i="1" l="1"/>
  <c r="C43" i="1" s="1"/>
  <c r="C30" i="1"/>
</calcChain>
</file>

<file path=xl/sharedStrings.xml><?xml version="1.0" encoding="utf-8"?>
<sst xmlns="http://schemas.openxmlformats.org/spreadsheetml/2006/main" count="50" uniqueCount="50">
  <si>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</si>
  <si>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</si>
  <si>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</si>
  <si>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</si>
  <si>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</si>
  <si>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</si>
  <si>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</si>
  <si>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</si>
  <si>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</si>
  <si>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</si>
  <si>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</si>
  <si>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</si>
  <si>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</si>
  <si>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</si>
  <si>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</si>
  <si>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</si>
  <si>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</si>
  <si>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</si>
  <si>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</si>
  <si>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</si>
  <si>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</si>
  <si>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</si>
  <si>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</si>
  <si>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</si>
  <si>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</si>
  <si>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</si>
  <si>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</si>
  <si>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</si>
  <si>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</si>
  <si>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</si>
  <si>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</si>
  <si>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</si>
  <si>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</si>
  <si>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</si>
  <si>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</si>
  <si>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</si>
  <si>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2025 рік</t>
  </si>
  <si>
    <t>0856800000</t>
  </si>
  <si>
    <t xml:space="preserve">Виконуючий обов’язки начальника
фінансового управління	, заступник 
начальника фінансового управління Мелітопольської міської ради </t>
  </si>
  <si>
    <t xml:space="preserve">Секретар Мелітопольської міської ради	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</si>
  <si>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</si>
  <si>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</si>
  <si>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</si>
  <si>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Запорізької області VIII скликання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</si>
  <si>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</si>
  <si>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</si>
  <si>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</si>
  <si>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Ірина РУДАКОВА</t>
  </si>
  <si>
    <t>до рішення 54 сесії</t>
  </si>
  <si>
    <t>від 19.12.2025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</si>
</sst>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/>
    <xf numFmtId="0" fontId="5" fillId="0" borderId="0" xfId="2" applyFont="1"/>
    <xf numFmtId="4" fontId="5" fillId="0" borderId="0" xfId="2" applyNumberFormat="1" applyFont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0" fontId="5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Normal="100" workbookViewId="0">
      <selection activeCell="E5" sqref="E5"/>
    </sheetView>
  </sheetViews>
  <sheetFormatPr defaultColWidth="9.109375" defaultRowHeight="15.6" x14ac:dyDescent="0.3"/>
  <cols>
    <col min="1" max="1" width="10.6640625" style="2" customWidth="1"/>
    <col min="2" max="2" width="50.44140625" style="3" customWidth="1"/>
    <col min="3" max="3" width="16.5546875" style="3" customWidth="1"/>
    <col min="4" max="4" width="15.44140625" style="3" customWidth="1"/>
    <col min="5" max="5" width="13.5546875" style="3" customWidth="1"/>
    <col min="6" max="6" width="13.44140625" style="3" customWidth="1"/>
    <col min="7" max="16384" width="9.109375" style="3"/>
  </cols>
  <sheetData>
    <row r="1" spans="1:6" ht="27" customHeight="1" x14ac:dyDescent="0.3">
      <c r="E1" s="3" t="s">
        <v>6</v>
      </c>
    </row>
    <row r="2" spans="1:6" x14ac:dyDescent="0.3">
      <c r="E2" s="3" t="s">
        <v>48</v>
      </c>
    </row>
    <row r="3" spans="1:6" x14ac:dyDescent="0.3">
      <c r="E3" s="3" t="s">
        <v>8</v>
      </c>
    </row>
    <row r="4" spans="1:6" x14ac:dyDescent="0.3">
      <c r="E4" s="3" t="s">
        <v>43</v>
      </c>
    </row>
    <row r="5" spans="1:6" x14ac:dyDescent="0.3">
      <c r="A5" s="1"/>
      <c r="B5" s="2"/>
      <c r="E5" s="3" t="s">
        <v>49</v>
      </c>
    </row>
    <row r="6" spans="1:6" x14ac:dyDescent="0.3">
      <c r="A6" s="1"/>
      <c r="B6" s="2"/>
      <c r="C6" s="4"/>
      <c r="D6" s="4"/>
      <c r="E6" s="4"/>
      <c r="F6" s="4"/>
    </row>
    <row r="7" spans="1:6" ht="18.600000000000001" customHeight="1" x14ac:dyDescent="0.3">
      <c r="A7" s="33" t="s">
        <v>36</v>
      </c>
      <c r="B7" s="33"/>
      <c r="C7" s="33"/>
      <c r="D7" s="33"/>
      <c r="E7" s="33"/>
      <c r="F7" s="33"/>
    </row>
    <row r="8" spans="1:6" ht="18.600000000000001" customHeight="1" x14ac:dyDescent="0.3">
      <c r="A8" s="1"/>
      <c r="B8" s="1"/>
      <c r="C8" s="1"/>
      <c r="D8" s="1"/>
      <c r="E8" s="1"/>
      <c r="F8" s="1"/>
    </row>
    <row r="9" spans="1:6" ht="18.600000000000001" customHeight="1" x14ac:dyDescent="0.3">
      <c r="A9" s="35" t="s">
        <v>37</v>
      </c>
      <c r="B9" s="35"/>
      <c r="C9" s="1"/>
      <c r="D9" s="1"/>
      <c r="E9" s="1"/>
      <c r="F9" s="1"/>
    </row>
    <row r="10" spans="1:6" ht="18.600000000000001" customHeight="1" x14ac:dyDescent="0.3">
      <c r="A10" s="5" t="s">
        <v>27</v>
      </c>
      <c r="B10" s="6"/>
      <c r="C10" s="1"/>
      <c r="D10" s="1"/>
      <c r="E10" s="1"/>
      <c r="F10" s="1"/>
    </row>
    <row r="11" spans="1:6" x14ac:dyDescent="0.3">
      <c r="A11" s="1"/>
      <c r="B11" s="7"/>
      <c r="C11" s="7"/>
      <c r="D11" s="7"/>
      <c r="F11" s="8" t="s">
        <v>9</v>
      </c>
    </row>
    <row r="12" spans="1:6" ht="1.2" customHeight="1" x14ac:dyDescent="0.3">
      <c r="F12" s="7"/>
    </row>
    <row r="13" spans="1:6" ht="27.75" customHeight="1" x14ac:dyDescent="0.3">
      <c r="A13" s="36" t="s">
        <v>0</v>
      </c>
      <c r="B13" s="37" t="s">
        <v>23</v>
      </c>
      <c r="C13" s="34" t="s">
        <v>24</v>
      </c>
      <c r="D13" s="34" t="s">
        <v>20</v>
      </c>
      <c r="E13" s="34" t="s">
        <v>7</v>
      </c>
      <c r="F13" s="34"/>
    </row>
    <row r="14" spans="1:6" ht="48" customHeight="1" x14ac:dyDescent="0.3">
      <c r="A14" s="36"/>
      <c r="B14" s="38"/>
      <c r="C14" s="39"/>
      <c r="D14" s="34"/>
      <c r="E14" s="9" t="s">
        <v>25</v>
      </c>
      <c r="F14" s="10" t="s">
        <v>10</v>
      </c>
    </row>
    <row r="15" spans="1:6" ht="15" customHeight="1" x14ac:dyDescent="0.3">
      <c r="A15" s="11">
        <v>10000000</v>
      </c>
      <c r="B15" s="12" t="s">
        <v>1</v>
      </c>
      <c r="C15" s="13">
        <f>SUM(D15+E15)</f>
        <v>111500000</v>
      </c>
      <c r="D15" s="13">
        <f>SUM(D16+D21)</f>
        <v>111500000</v>
      </c>
      <c r="E15" s="13">
        <f>SUM(E16)</f>
        <v>0</v>
      </c>
      <c r="F15" s="13">
        <f>SUM(F16)</f>
        <v>0</v>
      </c>
    </row>
    <row r="16" spans="1:6" ht="35.4" customHeight="1" x14ac:dyDescent="0.3">
      <c r="A16" s="11">
        <v>11000000</v>
      </c>
      <c r="B16" s="14" t="s">
        <v>2</v>
      </c>
      <c r="C16" s="13">
        <f t="shared" ref="C16:C28" si="0">SUM(D16+E16)</f>
        <v>91500000</v>
      </c>
      <c r="D16" s="13">
        <f>SUM(D17)</f>
        <v>91500000</v>
      </c>
      <c r="E16" s="13">
        <f>SUM(E17)</f>
        <v>0</v>
      </c>
      <c r="F16" s="13">
        <f>SUM(F17)</f>
        <v>0</v>
      </c>
    </row>
    <row r="17" spans="1:6" ht="16.2" customHeight="1" x14ac:dyDescent="0.3">
      <c r="A17" s="11">
        <v>11010000</v>
      </c>
      <c r="B17" s="14" t="s">
        <v>19</v>
      </c>
      <c r="C17" s="13">
        <f t="shared" si="0"/>
        <v>91500000</v>
      </c>
      <c r="D17" s="13">
        <f>SUM(D18:D20)</f>
        <v>91500000</v>
      </c>
      <c r="E17" s="13">
        <f>SUM(E18:E20)</f>
        <v>0</v>
      </c>
      <c r="F17" s="13">
        <f>SUM(F18:F20)</f>
        <v>0</v>
      </c>
    </row>
    <row r="18" spans="1:6" ht="53.4" customHeight="1" x14ac:dyDescent="0.3">
      <c r="A18" s="15">
        <v>11010100</v>
      </c>
      <c r="B18" s="16" t="s">
        <v>17</v>
      </c>
      <c r="C18" s="13">
        <f t="shared" si="0"/>
        <v>90400000</v>
      </c>
      <c r="D18" s="17">
        <v>90400000</v>
      </c>
      <c r="E18" s="17">
        <v>0</v>
      </c>
      <c r="F18" s="17">
        <v>0</v>
      </c>
    </row>
    <row r="19" spans="1:6" ht="48" customHeight="1" x14ac:dyDescent="0.3">
      <c r="A19" s="15">
        <v>11010400</v>
      </c>
      <c r="B19" s="16" t="s">
        <v>18</v>
      </c>
      <c r="C19" s="13">
        <f t="shared" si="0"/>
        <v>100000</v>
      </c>
      <c r="D19" s="17">
        <v>100000</v>
      </c>
      <c r="E19" s="17">
        <v>0</v>
      </c>
      <c r="F19" s="17">
        <v>0</v>
      </c>
    </row>
    <row r="20" spans="1:6" ht="48" customHeight="1" x14ac:dyDescent="0.3">
      <c r="A20" s="15">
        <v>11010500</v>
      </c>
      <c r="B20" s="16" t="s">
        <v>16</v>
      </c>
      <c r="C20" s="13">
        <f t="shared" si="0"/>
        <v>1000000</v>
      </c>
      <c r="D20" s="17">
        <v>1000000</v>
      </c>
      <c r="E20" s="17">
        <v>0</v>
      </c>
      <c r="F20" s="17">
        <v>0</v>
      </c>
    </row>
    <row r="21" spans="1:6" ht="46.2" customHeight="1" x14ac:dyDescent="0.3">
      <c r="A21" s="18">
        <v>18000000</v>
      </c>
      <c r="B21" s="14" t="s">
        <v>32</v>
      </c>
      <c r="C21" s="13">
        <f>SUM(D21+E21)</f>
        <v>20000000</v>
      </c>
      <c r="D21" s="13">
        <f>SUM(D22)</f>
        <v>20000000</v>
      </c>
      <c r="E21" s="13">
        <v>0</v>
      </c>
      <c r="F21" s="13">
        <v>0</v>
      </c>
    </row>
    <row r="22" spans="1:6" x14ac:dyDescent="0.3">
      <c r="A22" s="11">
        <v>18050000</v>
      </c>
      <c r="B22" s="14" t="s">
        <v>11</v>
      </c>
      <c r="C22" s="13">
        <f t="shared" si="0"/>
        <v>20000000</v>
      </c>
      <c r="D22" s="13">
        <f>SUM(D23:D24)</f>
        <v>20000000</v>
      </c>
      <c r="E22" s="13">
        <f>SUM(E23:E24)</f>
        <v>0</v>
      </c>
      <c r="F22" s="13">
        <f>SUM(F23:F24)</f>
        <v>0</v>
      </c>
    </row>
    <row r="23" spans="1:6" x14ac:dyDescent="0.3">
      <c r="A23" s="15">
        <v>18050300</v>
      </c>
      <c r="B23" s="16" t="s">
        <v>12</v>
      </c>
      <c r="C23" s="13">
        <f t="shared" si="0"/>
        <v>150000</v>
      </c>
      <c r="D23" s="17">
        <v>150000</v>
      </c>
      <c r="E23" s="17">
        <v>0</v>
      </c>
      <c r="F23" s="17">
        <v>0</v>
      </c>
    </row>
    <row r="24" spans="1:6" x14ac:dyDescent="0.3">
      <c r="A24" s="15">
        <v>18050400</v>
      </c>
      <c r="B24" s="16" t="s">
        <v>13</v>
      </c>
      <c r="C24" s="13">
        <f t="shared" si="0"/>
        <v>19850000</v>
      </c>
      <c r="D24" s="17">
        <v>19850000</v>
      </c>
      <c r="E24" s="17">
        <v>0</v>
      </c>
      <c r="F24" s="17">
        <v>0</v>
      </c>
    </row>
    <row r="25" spans="1:6" x14ac:dyDescent="0.3">
      <c r="A25" s="11">
        <v>20000000</v>
      </c>
      <c r="B25" s="14" t="s">
        <v>3</v>
      </c>
      <c r="C25" s="13">
        <f t="shared" si="0"/>
        <v>74000</v>
      </c>
      <c r="D25" s="13">
        <f t="shared" ref="D25:F26" si="1">SUM(D26)</f>
        <v>0</v>
      </c>
      <c r="E25" s="13">
        <f t="shared" si="1"/>
        <v>74000</v>
      </c>
      <c r="F25" s="13">
        <f t="shared" si="1"/>
        <v>0</v>
      </c>
    </row>
    <row r="26" spans="1:6" ht="13.95" customHeight="1" x14ac:dyDescent="0.3">
      <c r="A26" s="19">
        <v>25000000</v>
      </c>
      <c r="B26" s="14" t="s">
        <v>4</v>
      </c>
      <c r="C26" s="13">
        <f t="shared" si="0"/>
        <v>74000</v>
      </c>
      <c r="D26" s="13">
        <f t="shared" si="1"/>
        <v>0</v>
      </c>
      <c r="E26" s="13">
        <f t="shared" si="1"/>
        <v>74000</v>
      </c>
      <c r="F26" s="13">
        <f t="shared" si="1"/>
        <v>0</v>
      </c>
    </row>
    <row r="27" spans="1:6" ht="30" customHeight="1" x14ac:dyDescent="0.3">
      <c r="A27" s="15">
        <v>25010000</v>
      </c>
      <c r="B27" s="16" t="s">
        <v>14</v>
      </c>
      <c r="C27" s="13">
        <f t="shared" si="0"/>
        <v>74000</v>
      </c>
      <c r="D27" s="17">
        <f>SUM(D28:D28)</f>
        <v>0</v>
      </c>
      <c r="E27" s="17">
        <f>SUM(E28)</f>
        <v>74000</v>
      </c>
      <c r="F27" s="17">
        <f>SUM(F28:F28)</f>
        <v>0</v>
      </c>
    </row>
    <row r="28" spans="1:6" ht="30" customHeight="1" x14ac:dyDescent="0.3">
      <c r="A28" s="15">
        <v>25010100</v>
      </c>
      <c r="B28" s="16" t="s">
        <v>15</v>
      </c>
      <c r="C28" s="13">
        <f t="shared" si="0"/>
        <v>74000</v>
      </c>
      <c r="D28" s="17">
        <v>0</v>
      </c>
      <c r="E28" s="17">
        <v>74000</v>
      </c>
      <c r="F28" s="17">
        <v>0</v>
      </c>
    </row>
    <row r="29" spans="1:6" ht="31.2" x14ac:dyDescent="0.3">
      <c r="A29" s="20"/>
      <c r="B29" s="14" t="s">
        <v>26</v>
      </c>
      <c r="C29" s="13">
        <f t="shared" ref="C29:C42" si="2">SUM(D29+E29)</f>
        <v>111574000</v>
      </c>
      <c r="D29" s="13">
        <f>SUM(D15+D25)</f>
        <v>111500000</v>
      </c>
      <c r="E29" s="13">
        <f>SUM(E16+E25)</f>
        <v>74000</v>
      </c>
      <c r="F29" s="13">
        <f>SUM(F15+F25)</f>
        <v>0</v>
      </c>
    </row>
    <row r="30" spans="1:6" ht="25.2" customHeight="1" x14ac:dyDescent="0.3">
      <c r="A30" s="11">
        <v>40000000</v>
      </c>
      <c r="B30" s="14" t="s">
        <v>21</v>
      </c>
      <c r="C30" s="13">
        <f t="shared" si="2"/>
        <v>608630994</v>
      </c>
      <c r="D30" s="13">
        <f>SUM(D31+D33+D40)</f>
        <v>608361994</v>
      </c>
      <c r="E30" s="13">
        <f>SUM(E31)+E33+E40</f>
        <v>269000</v>
      </c>
      <c r="F30" s="13">
        <f>SUM(F31)+F33+F40</f>
        <v>0</v>
      </c>
    </row>
    <row r="31" spans="1:6" ht="29.4" customHeight="1" x14ac:dyDescent="0.3">
      <c r="A31" s="11">
        <v>41020000</v>
      </c>
      <c r="B31" s="14" t="s">
        <v>22</v>
      </c>
      <c r="C31" s="13">
        <f t="shared" si="2"/>
        <v>435314500</v>
      </c>
      <c r="D31" s="13">
        <f>SUM(D32:D32)</f>
        <v>435314500</v>
      </c>
      <c r="E31" s="13">
        <v>0</v>
      </c>
      <c r="F31" s="13">
        <v>0</v>
      </c>
    </row>
    <row r="32" spans="1:6" ht="112.95" customHeight="1" x14ac:dyDescent="0.3">
      <c r="A32" s="15">
        <v>41021400</v>
      </c>
      <c r="B32" s="21" t="s">
        <v>31</v>
      </c>
      <c r="C32" s="13">
        <f t="shared" si="2"/>
        <v>435314500</v>
      </c>
      <c r="D32" s="17">
        <v>435314500</v>
      </c>
      <c r="E32" s="17">
        <v>0</v>
      </c>
      <c r="F32" s="17">
        <v>0</v>
      </c>
    </row>
    <row r="33" spans="1:6" ht="27.75" customHeight="1" x14ac:dyDescent="0.3">
      <c r="A33" s="11">
        <v>41030000</v>
      </c>
      <c r="B33" s="14" t="s">
        <v>28</v>
      </c>
      <c r="C33" s="13">
        <f>SUM(D33+E33)</f>
        <v>147140300</v>
      </c>
      <c r="D33" s="13">
        <f>SUM(D34+D35)+D38+D36+D37+D39</f>
        <v>146871300</v>
      </c>
      <c r="E33" s="13">
        <f>SUM(E34+E35)+E38+E36+E37</f>
        <v>269000</v>
      </c>
      <c r="F33" s="13">
        <f>SUM(F34+F35)+F38+F36</f>
        <v>0</v>
      </c>
    </row>
    <row r="34" spans="1:6" ht="33.6" customHeight="1" x14ac:dyDescent="0.3">
      <c r="A34" s="22" t="s">
        <v>29</v>
      </c>
      <c r="B34" s="21" t="s">
        <v>30</v>
      </c>
      <c r="C34" s="13">
        <f t="shared" si="2"/>
        <v>136473700</v>
      </c>
      <c r="D34" s="17">
        <f>90998700+45396500</f>
        <v>136395200</v>
      </c>
      <c r="E34" s="17">
        <v>78500</v>
      </c>
      <c r="F34" s="17">
        <v>0</v>
      </c>
    </row>
    <row r="35" spans="1:6" ht="51.6" customHeight="1" x14ac:dyDescent="0.3">
      <c r="A35" s="22">
        <v>41035400</v>
      </c>
      <c r="B35" s="21" t="s">
        <v>40</v>
      </c>
      <c r="C35" s="13">
        <f t="shared" ref="C35:C41" si="3">SUM(D35+E35)</f>
        <v>283200</v>
      </c>
      <c r="D35" s="17">
        <v>121200</v>
      </c>
      <c r="E35" s="17">
        <f>145300+16700</f>
        <v>162000</v>
      </c>
      <c r="F35" s="17">
        <v>0</v>
      </c>
    </row>
    <row r="36" spans="1:6" ht="78" x14ac:dyDescent="0.3">
      <c r="A36" s="22">
        <v>41036000</v>
      </c>
      <c r="B36" s="21" t="s">
        <v>42</v>
      </c>
      <c r="C36" s="13">
        <f t="shared" si="3"/>
        <v>338100</v>
      </c>
      <c r="D36" s="17">
        <v>338100</v>
      </c>
      <c r="E36" s="17">
        <v>0</v>
      </c>
      <c r="F36" s="17">
        <v>0</v>
      </c>
    </row>
    <row r="37" spans="1:6" ht="78.599999999999994" customHeight="1" x14ac:dyDescent="0.3">
      <c r="A37" s="22">
        <v>41037400</v>
      </c>
      <c r="B37" s="21" t="s">
        <v>44</v>
      </c>
      <c r="C37" s="13">
        <f t="shared" si="3"/>
        <v>28500</v>
      </c>
      <c r="D37" s="17">
        <v>0</v>
      </c>
      <c r="E37" s="17">
        <f>14200+14300</f>
        <v>28500</v>
      </c>
      <c r="F37" s="17">
        <v>0</v>
      </c>
    </row>
    <row r="38" spans="1:6" ht="64.2" customHeight="1" x14ac:dyDescent="0.3">
      <c r="A38" s="22">
        <v>41036300</v>
      </c>
      <c r="B38" s="21" t="s">
        <v>41</v>
      </c>
      <c r="C38" s="13">
        <f t="shared" si="3"/>
        <v>9819300</v>
      </c>
      <c r="D38" s="17">
        <f>3849900+440800+4537200+991400</f>
        <v>9819300</v>
      </c>
      <c r="E38" s="17">
        <v>0</v>
      </c>
      <c r="F38" s="17">
        <v>0</v>
      </c>
    </row>
    <row r="39" spans="1:6" ht="60" customHeight="1" x14ac:dyDescent="0.3">
      <c r="A39" s="22">
        <v>41031100</v>
      </c>
      <c r="B39" s="21" t="s">
        <v>45</v>
      </c>
      <c r="C39" s="13">
        <f t="shared" si="3"/>
        <v>197500</v>
      </c>
      <c r="D39" s="17">
        <v>197500</v>
      </c>
      <c r="E39" s="17">
        <v>0</v>
      </c>
      <c r="F39" s="17">
        <v>0</v>
      </c>
    </row>
    <row r="40" spans="1:6" ht="38.4" customHeight="1" x14ac:dyDescent="0.3">
      <c r="A40" s="10">
        <v>41050000</v>
      </c>
      <c r="B40" s="23" t="s">
        <v>33</v>
      </c>
      <c r="C40" s="13">
        <f t="shared" si="3"/>
        <v>26176194</v>
      </c>
      <c r="D40" s="13">
        <f>D41+D42</f>
        <v>26176194</v>
      </c>
      <c r="E40" s="13">
        <f t="shared" ref="E40:F40" si="4">E41+E42</f>
        <v>0</v>
      </c>
      <c r="F40" s="13">
        <f t="shared" si="4"/>
        <v>0</v>
      </c>
    </row>
    <row r="41" spans="1:6" ht="48.6" customHeight="1" x14ac:dyDescent="0.3">
      <c r="A41" s="22">
        <v>41051000</v>
      </c>
      <c r="B41" s="21" t="s">
        <v>34</v>
      </c>
      <c r="C41" s="13">
        <f t="shared" si="3"/>
        <v>26093394</v>
      </c>
      <c r="D41" s="17">
        <f>1580517+1649682+1627389+1605096+1597665+1590234+6351634+1530786+790259+1478769+1654251+82704+1441614+1441614+1671180</f>
        <v>26093394</v>
      </c>
      <c r="E41" s="17">
        <v>0</v>
      </c>
      <c r="F41" s="17">
        <v>0</v>
      </c>
    </row>
    <row r="42" spans="1:6" ht="109.95" customHeight="1" x14ac:dyDescent="0.3">
      <c r="A42" s="22">
        <v>41059300</v>
      </c>
      <c r="B42" s="21" t="s">
        <v>46</v>
      </c>
      <c r="C42" s="13">
        <f t="shared" si="2"/>
        <v>82800</v>
      </c>
      <c r="D42" s="17">
        <v>82800</v>
      </c>
      <c r="E42" s="17">
        <v>0</v>
      </c>
      <c r="F42" s="17">
        <v>0</v>
      </c>
    </row>
    <row r="43" spans="1:6" ht="24" customHeight="1" x14ac:dyDescent="0.3">
      <c r="A43" s="15"/>
      <c r="B43" s="14" t="s">
        <v>5</v>
      </c>
      <c r="C43" s="13">
        <f>SUM(D43+E43)</f>
        <v>720204994</v>
      </c>
      <c r="D43" s="13">
        <f>SUM(D29+D30)</f>
        <v>719861994</v>
      </c>
      <c r="E43" s="13">
        <f>SUM(E29+E30)</f>
        <v>343000</v>
      </c>
      <c r="F43" s="13">
        <f>SUM(F29+F30)</f>
        <v>0</v>
      </c>
    </row>
    <row r="44" spans="1:6" ht="21.75" customHeight="1" x14ac:dyDescent="0.3">
      <c r="C44" s="24"/>
      <c r="D44" s="24"/>
      <c r="F44" s="24"/>
    </row>
    <row r="45" spans="1:6" ht="35.4" hidden="1" customHeight="1" x14ac:dyDescent="0.3"/>
    <row r="46" spans="1:6" ht="35.4" hidden="1" customHeight="1" x14ac:dyDescent="0.3">
      <c r="B46" s="25"/>
    </row>
    <row r="47" spans="1:6" ht="35.4" hidden="1" customHeight="1" x14ac:dyDescent="0.3"/>
    <row r="48" spans="1:6" ht="35.4" hidden="1" customHeight="1" x14ac:dyDescent="0.3">
      <c r="B48" s="25"/>
    </row>
    <row r="49" spans="2:6" ht="65.400000000000006" customHeight="1" x14ac:dyDescent="0.3">
      <c r="B49" s="26" t="s">
        <v>38</v>
      </c>
      <c r="C49" s="27"/>
      <c r="D49" s="28"/>
      <c r="E49" s="31" t="s">
        <v>35</v>
      </c>
      <c r="F49" s="31"/>
    </row>
    <row r="50" spans="2:6" x14ac:dyDescent="0.3">
      <c r="B50" s="26"/>
      <c r="C50" s="27"/>
      <c r="D50" s="29"/>
      <c r="E50" s="30"/>
      <c r="F50" s="30"/>
    </row>
    <row r="51" spans="2:6" ht="13.95" customHeight="1" x14ac:dyDescent="0.3">
      <c r="B51" s="32" t="s">
        <v>39</v>
      </c>
      <c r="C51" s="32"/>
      <c r="D51" s="28"/>
      <c r="E51" s="31" t="s">
        <v>47</v>
      </c>
      <c r="F51" s="31"/>
    </row>
    <row r="57" spans="2:6" ht="10.5" customHeight="1" x14ac:dyDescent="0.3">
      <c r="C57" s="24"/>
    </row>
  </sheetData>
  <mergeCells count="10">
    <mergeCell ref="E49:F49"/>
    <mergeCell ref="E51:F51"/>
    <mergeCell ref="B51:C51"/>
    <mergeCell ref="A7:F7"/>
    <mergeCell ref="D13:D14"/>
    <mergeCell ref="E13:F13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6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2025-10-31T12:55:40Z</cp:lastPrinted>
  <dcterms:created xsi:type="dcterms:W3CDTF">2006-07-28T05:17:04Z</dcterms:created>
  <dcterms:modified xsi:type="dcterms:W3CDTF">2026-01-08T13:12:48Z</dcterms:modified>
</cp:coreProperties>
</file>