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92.168.1.104\Melnikova\документы\windows\pc1\рабочее\Share\VII скликання\сессии\32 сесія\проекти\32 сесія від 26.06.2017\3. фінансові питання\3. бюджет 2016\"/>
    </mc:Choice>
  </mc:AlternateContent>
  <bookViews>
    <workbookView xWindow="0" yWindow="0" windowWidth="20490" windowHeight="7620"/>
  </bookViews>
  <sheets>
    <sheet name="Лист1" sheetId="1" r:id="rId1"/>
  </sheets>
  <definedNames>
    <definedName name="_xlnm.Print_Titles" localSheetId="0">Лист1!$9:$9</definedName>
    <definedName name="_xlnm.Print_Area" localSheetId="0">Лист1!$A$1:$H$198</definedName>
  </definedNames>
  <calcPr calcId="162913" fullCalcOnLoad="1"/>
</workbook>
</file>

<file path=xl/calcChain.xml><?xml version="1.0" encoding="utf-8"?>
<calcChain xmlns="http://schemas.openxmlformats.org/spreadsheetml/2006/main">
  <c r="F10" i="1" l="1"/>
  <c r="G10" i="1"/>
  <c r="H11" i="1"/>
  <c r="H10" i="1" s="1"/>
  <c r="H193" i="1" s="1"/>
  <c r="H12" i="1"/>
  <c r="H13" i="1"/>
  <c r="H16" i="1"/>
  <c r="H17" i="1"/>
  <c r="H19" i="1"/>
  <c r="H20" i="1"/>
  <c r="H21" i="1"/>
  <c r="H22" i="1"/>
  <c r="H23" i="1"/>
  <c r="H24" i="1"/>
  <c r="H25" i="1"/>
  <c r="H26" i="1"/>
  <c r="H28" i="1"/>
  <c r="H29" i="1"/>
  <c r="H31" i="1"/>
  <c r="H32" i="1"/>
  <c r="H33" i="1"/>
  <c r="H34" i="1"/>
  <c r="H35" i="1"/>
  <c r="H36" i="1"/>
  <c r="H37" i="1"/>
  <c r="H38" i="1"/>
  <c r="H39" i="1"/>
  <c r="H40" i="1"/>
  <c r="H41" i="1"/>
  <c r="H42" i="1"/>
  <c r="H43" i="1"/>
  <c r="H44" i="1"/>
  <c r="H45" i="1"/>
  <c r="H46" i="1"/>
  <c r="H47" i="1"/>
  <c r="H50" i="1"/>
  <c r="H51" i="1"/>
  <c r="H52" i="1"/>
  <c r="H53" i="1"/>
  <c r="H54" i="1"/>
  <c r="H55" i="1"/>
  <c r="H57" i="1"/>
  <c r="H58" i="1"/>
  <c r="H59" i="1"/>
  <c r="H60" i="1"/>
  <c r="H61" i="1"/>
  <c r="H62" i="1"/>
  <c r="H63" i="1"/>
  <c r="H64" i="1"/>
  <c r="H65" i="1"/>
  <c r="H66" i="1"/>
  <c r="H67" i="1"/>
  <c r="H68" i="1"/>
  <c r="H69" i="1"/>
  <c r="F70" i="1"/>
  <c r="F193" i="1" s="1"/>
  <c r="G70" i="1"/>
  <c r="G193" i="1" s="1"/>
  <c r="H71" i="1"/>
  <c r="H72" i="1"/>
  <c r="H70" i="1" s="1"/>
  <c r="H73" i="1"/>
  <c r="F74" i="1"/>
  <c r="G74" i="1"/>
  <c r="H75" i="1"/>
  <c r="H74" i="1" s="1"/>
  <c r="H76" i="1"/>
  <c r="H77" i="1"/>
  <c r="H78" i="1"/>
  <c r="H79" i="1"/>
  <c r="F80" i="1"/>
  <c r="G80" i="1"/>
  <c r="H81" i="1"/>
  <c r="H82" i="1"/>
  <c r="H83" i="1"/>
  <c r="H84" i="1"/>
  <c r="H85" i="1"/>
  <c r="H80" i="1" s="1"/>
  <c r="H86" i="1"/>
  <c r="H87" i="1"/>
  <c r="H88" i="1"/>
  <c r="H89" i="1"/>
  <c r="H90" i="1"/>
  <c r="H91" i="1"/>
  <c r="H92" i="1"/>
  <c r="H94" i="1"/>
  <c r="H95" i="1"/>
  <c r="F97" i="1"/>
  <c r="G97" i="1"/>
  <c r="H98" i="1"/>
  <c r="H99" i="1"/>
  <c r="H100" i="1"/>
  <c r="H101" i="1"/>
  <c r="H97" i="1" s="1"/>
  <c r="H102" i="1"/>
  <c r="H103" i="1"/>
  <c r="H104" i="1"/>
  <c r="H105" i="1"/>
  <c r="H106" i="1"/>
  <c r="H107" i="1"/>
  <c r="H108" i="1"/>
  <c r="H109" i="1"/>
  <c r="H111" i="1"/>
  <c r="H112" i="1"/>
  <c r="H113" i="1"/>
  <c r="H114" i="1"/>
  <c r="H115" i="1"/>
  <c r="F116" i="1"/>
  <c r="G116" i="1"/>
  <c r="H117" i="1"/>
  <c r="H118" i="1"/>
  <c r="H119" i="1"/>
  <c r="H120" i="1"/>
  <c r="H116" i="1" s="1"/>
  <c r="H121" i="1"/>
  <c r="H122" i="1"/>
  <c r="H123" i="1"/>
  <c r="H124" i="1"/>
  <c r="H125" i="1"/>
  <c r="H126" i="1"/>
  <c r="H127" i="1"/>
  <c r="H128" i="1"/>
  <c r="H129" i="1"/>
  <c r="H130" i="1"/>
  <c r="H131" i="1"/>
  <c r="H132" i="1"/>
  <c r="H133" i="1"/>
  <c r="H134" i="1"/>
  <c r="H135" i="1"/>
  <c r="H136" i="1"/>
  <c r="H137" i="1"/>
  <c r="H138" i="1"/>
  <c r="H139" i="1"/>
  <c r="H140" i="1"/>
  <c r="H141" i="1"/>
  <c r="H142" i="1"/>
  <c r="H143" i="1"/>
  <c r="H144" i="1"/>
  <c r="H145" i="1"/>
  <c r="H146" i="1"/>
  <c r="H147" i="1"/>
  <c r="F148" i="1"/>
  <c r="G148" i="1"/>
  <c r="H149" i="1"/>
  <c r="H148" i="1" s="1"/>
  <c r="H150" i="1"/>
  <c r="H151" i="1"/>
  <c r="H152" i="1"/>
  <c r="H153" i="1"/>
  <c r="F154" i="1"/>
  <c r="H154" i="1" s="1"/>
  <c r="G154" i="1"/>
  <c r="H156" i="1"/>
  <c r="H157" i="1"/>
  <c r="H158" i="1"/>
  <c r="H159" i="1"/>
  <c r="F160" i="1"/>
  <c r="H160" i="1" s="1"/>
  <c r="G160" i="1"/>
  <c r="H161" i="1"/>
  <c r="H162" i="1"/>
  <c r="H163" i="1"/>
  <c r="H165" i="1"/>
  <c r="F166" i="1"/>
  <c r="G166" i="1"/>
  <c r="H166" i="1"/>
  <c r="H167" i="1"/>
  <c r="F168" i="1"/>
  <c r="G168" i="1"/>
  <c r="H168" i="1"/>
  <c r="H169" i="1"/>
  <c r="H170" i="1"/>
  <c r="H171" i="1"/>
  <c r="H172" i="1"/>
  <c r="H173" i="1"/>
  <c r="H174" i="1"/>
  <c r="H175" i="1"/>
  <c r="H176" i="1"/>
  <c r="H177" i="1"/>
  <c r="H178" i="1"/>
  <c r="H179" i="1"/>
  <c r="H180" i="1"/>
  <c r="H181" i="1"/>
  <c r="H182" i="1"/>
  <c r="H183" i="1"/>
  <c r="H184" i="1"/>
  <c r="H185" i="1"/>
  <c r="H186" i="1"/>
  <c r="H187" i="1"/>
  <c r="H188" i="1"/>
  <c r="H189" i="1"/>
  <c r="H190" i="1"/>
  <c r="H191" i="1"/>
  <c r="H192" i="1"/>
</calcChain>
</file>

<file path=xl/sharedStrings.xml><?xml version="1.0" encoding="utf-8"?>
<sst xmlns="http://schemas.openxmlformats.org/spreadsheetml/2006/main" count="587" uniqueCount="306">
  <si>
    <t>Додаток 7</t>
  </si>
  <si>
    <t>до рішення 32 сесії</t>
  </si>
  <si>
    <t>Мелітопольської міської ради</t>
  </si>
  <si>
    <t>Запорізької області VII скликання</t>
  </si>
  <si>
    <t>Від 26.06.2017      № 3/3</t>
  </si>
  <si>
    <t>"Про міський бюджет  на 2016 рік"</t>
  </si>
  <si>
    <t>Перелік місцевих (регіональних) програм, які фінансуватимуться за рахунок коштів
бюджету м. Мелітополя  у 2016 році</t>
  </si>
  <si>
    <t>(грн.)</t>
  </si>
  <si>
    <t>Код програмної класифікації видатків та кредитування місцевого бюджету</t>
  </si>
  <si>
    <t>Код тимчасової класифікації видатків та кредитування місцевого бюджету</t>
  </si>
  <si>
    <t>Код функціональної класифікації видатків та кредитування бюджету</t>
  </si>
  <si>
    <t>Найменування
згідно з типовою відомчою/типовою програмною3/тимчасовою класифікацією видатків та кредитування місцевого бюджету</t>
  </si>
  <si>
    <t>Найменування місцевої (регіональної) програми</t>
  </si>
  <si>
    <t>Загальний фонд</t>
  </si>
  <si>
    <t>Спеціальний фонд</t>
  </si>
  <si>
    <t>Разом загальний та спеціальний фонди</t>
  </si>
  <si>
    <t>03</t>
  </si>
  <si>
    <t>Виконавчий комітет Мелітопольської міської ради Запорізької області</t>
  </si>
  <si>
    <t>090412</t>
  </si>
  <si>
    <t>1090</t>
  </si>
  <si>
    <t>Інші видатки на соціальний захист населення </t>
  </si>
  <si>
    <t>Міська програма "Милосердя"  від 25.12.2015р. № 1/4</t>
  </si>
  <si>
    <t>Міська програма "Соціальна підтримка Почесних громадян міста Мелітополя" від 15.04.2016 № 3/4</t>
  </si>
  <si>
    <t>091209</t>
  </si>
  <si>
    <t>1030</t>
  </si>
  <si>
    <t>Фінансова підтримка громадських  організацій інвалідів і ветеранів </t>
  </si>
  <si>
    <t xml:space="preserve">Міська програма "Фінансова підтримка громадських організацій інвалідів і ветеранів України у м. Мелітополі" від 29.01.2016 №3/1  </t>
  </si>
  <si>
    <t>Фінансова підтримка громадських організацій інвалідів і ветеранів</t>
  </si>
  <si>
    <t>Міська програма "Фінансова підтримка громадської організації Мелітопольського міського товариства інвалідів Запорізького обласного об'єднання " Союз організацій інвалідів України" від 25.12.2015р. №1/58</t>
  </si>
  <si>
    <t>120100</t>
  </si>
  <si>
    <t>0830</t>
  </si>
  <si>
    <t xml:space="preserve">Телебачення і радіомовлення </t>
  </si>
  <si>
    <t xml:space="preserve"> Міська програма "Соціальне замовлення місцевому телебаченню та підтримка комунального телебачення"   від 25.12.2015р. №1/39</t>
  </si>
  <si>
    <t>100101</t>
  </si>
  <si>
    <t>Житлово-експлуатаційне господарство</t>
  </si>
  <si>
    <t>Міська програма "Зелений двір" на 2014 рік від 30.10.2013 №5/12</t>
  </si>
  <si>
    <t>100102</t>
  </si>
  <si>
    <t>Капітальний ремонт житлового фонду місцевих органів влади</t>
  </si>
  <si>
    <t>150202</t>
  </si>
  <si>
    <t>0443</t>
  </si>
  <si>
    <t>Розробка схем та проектних рішень масового застосування</t>
  </si>
  <si>
    <t>Міська програма "Програма заходів по розробці Генерального плану м. Мелітополя на 2011-2015 роки" від 27.12.2010 № 4</t>
  </si>
  <si>
    <t>Міська програма 'Складання та розроблення комплексних схем розміщення тимчасових споруд для провадження підприємницької діяльності в м. Мелітополі' на 2015 рік від 23.12.2014 № 2/45</t>
  </si>
  <si>
    <t>180404</t>
  </si>
  <si>
    <t>Підтримка малого і середнього підприємництва</t>
  </si>
  <si>
    <t>Міська програма "Комплексна програма розвитку малого підприємництва в місті Мелітополі на 2013-2014 роки"від 26.12.2012 №4/72</t>
  </si>
  <si>
    <t>180409</t>
  </si>
  <si>
    <t>Внески органів влади Автономної Республіки Крим та органів місцевого самоврядування у статутні капітали суб'єктів підприємницької діяльності</t>
  </si>
  <si>
    <t>Внески органів влади Автономної Республіки Крим та органів місцевого самоврядування у статутні фонди суб'єктів підприємницької діяльності</t>
  </si>
  <si>
    <t>200200</t>
  </si>
  <si>
    <t>Охорона і раціональне використання земель</t>
  </si>
  <si>
    <t>120201</t>
  </si>
  <si>
    <t>Періодичні видання (газети та журнали)</t>
  </si>
  <si>
    <t xml:space="preserve"> Міська програма "Фінансова підтримка КУ "Редакція Мелітопольської міськрайонної газети "Новий день" на 2014-2016 роки" від 22.01.2014р. № 5/4</t>
  </si>
  <si>
    <t>150118</t>
  </si>
  <si>
    <t>1060</t>
  </si>
  <si>
    <t>Житлове будівництво та придбання житла для окремих категорій населення</t>
  </si>
  <si>
    <t>Міська програма "Забезпечення житлом дітей-сиріт та дітей, позбавлених батьківського піклування, а також осіб з їх числа на 2016-2018 роки у м. Мелітополі" від 14.07.2016 №2/7</t>
  </si>
  <si>
    <t>180107</t>
  </si>
  <si>
    <t>0470</t>
  </si>
  <si>
    <t xml:space="preserve">Фінансування енергозберігаючих заходів </t>
  </si>
  <si>
    <r>
      <t>Міська програма "Відшкодування відсотків банкам по кредитах, отриманих ОСББ,ЖБК на впровадження заходів з енергозбереження у багатоквартирних будинках у м. Мелітополі на 2015-2020 роки</t>
    </r>
    <r>
      <rPr>
        <i/>
        <sz val="12"/>
        <color indexed="8"/>
        <rFont val="Arial Cyr"/>
        <family val="1"/>
        <charset val="1"/>
      </rPr>
      <t xml:space="preserve">"  від 30.07.2015 № 5/6 </t>
    </r>
  </si>
  <si>
    <t>0411</t>
  </si>
  <si>
    <t>Міська програма "Комплексна програма розвитку малого та серенього підприємництва в місті  Мелітополі Запорізької області на 2015-2016 роки"   від 25.12.2015р. №1/64</t>
  </si>
  <si>
    <t>0490</t>
  </si>
  <si>
    <t>Міська програма "Поповнення статутного капіталу КП 'Телерадіокомпанія 'Мелітополь" Мелітопольської міської ради Запорізької області"  від 25.12.2015р.  № 1/38</t>
  </si>
  <si>
    <t>Міська програма "Поповнення статутного капіталу комунального підприємства "Проектно-виробниче архітектурно-планувальне бюро" Мелітопольської міської ради Запорізької області''  від 25.12.2015 № 1/57</t>
  </si>
  <si>
    <t>0511</t>
  </si>
  <si>
    <t xml:space="preserve">Охорона і раціональне використання земель </t>
  </si>
  <si>
    <t>Міська програма "Заходи з землеустрою та охорони земель у м.Мелітополі Запорізької області" від 25.12.2015 № 1/54</t>
  </si>
  <si>
    <t>200600</t>
  </si>
  <si>
    <t>0520</t>
  </si>
  <si>
    <t>Збереження природно-заповідного фонду</t>
  </si>
  <si>
    <t>Міська програма "Заходи, спрямовані на збереження природно-заповідного фонду"  від 25.12.2015р. №1/55</t>
  </si>
  <si>
    <t>200700</t>
  </si>
  <si>
    <t>0540</t>
  </si>
  <si>
    <t>Інші природоохоронні заходи</t>
  </si>
  <si>
    <t>Міська програма "Заходи, спрямовані на пропаганду охорони навколишнього природного середовища" від 25.12.2015р. №1/52</t>
  </si>
  <si>
    <t>210105</t>
  </si>
  <si>
    <t>0320</t>
  </si>
  <si>
    <t xml:space="preserve"> Видатки на запобігання та ліквідації надзвичайних ситуацій та наслідків стихийного лиха</t>
  </si>
  <si>
    <t>Міська програма "Нарощування матеріального резерву для запобігання та ліквідації надзвичайних ситуацій техногенного і природного характеру та їх наслідків"   від 25.12.2015р.  №1/62</t>
  </si>
  <si>
    <t>210106</t>
  </si>
  <si>
    <t>0222</t>
  </si>
  <si>
    <t xml:space="preserve">Заходи у сфері захисту населення і територій від надзвичайних ситуацій техногенного та природного характеру </t>
  </si>
  <si>
    <t>Міська програма "Захист населення і територій від надзвичайних ситуацій техногенного та природного характеру на 2014 - 2017 роки" від 05.03.2015 №4/30</t>
  </si>
  <si>
    <t>240601</t>
  </si>
  <si>
    <t>Охорона та раціональне використання природних ресурсів</t>
  </si>
  <si>
    <t>Міська програма "Заходи, спрямовані на охорону та раціональне використання природних ресурсів" від 25.12.2015р. №1/53</t>
  </si>
  <si>
    <t>Міська програма "Заходи з землеустрою та охорони земель у м.Мелітополі Запорізької областік" від 23.12.2014 №2/61</t>
  </si>
  <si>
    <t>250404</t>
  </si>
  <si>
    <t>0133</t>
  </si>
  <si>
    <t>Інші видатки</t>
  </si>
  <si>
    <t>Міська програма "Підготовка кадрів для житлово-комунального господарства міста Мелітополя на 2012-2017 роки" від 07.08.2014 №5/20</t>
  </si>
  <si>
    <t>Міська програма "Технічне забезпечення діяльності депутатів" від  26.02.2016 №5/10</t>
  </si>
  <si>
    <t>Міська програма "Вуличні комітети"   від25.12.2015р. №1/42</t>
  </si>
  <si>
    <t>Міська програма "Членські внески"  від 25.12.2015  №1/2</t>
  </si>
  <si>
    <t>Міська програма "Сприяння органів місцевого самоврядування обороноздатності, територіальної оборони та мобілізаційної підготовці у місті Мелітополі"   від 25.12.2015р. №1/3</t>
  </si>
  <si>
    <t>Міська програма "Фінансова підтримка громадських організацій на реалізацію соціально-культурних проектів у місті Мелітополі"   від  25.12.2015р.  №1/63</t>
  </si>
  <si>
    <t>Міська програма 'Фінансова підтримка комунального підприємства 'Мелітопольський асфальтобетонний завод' Мелітопольської міської ради Запорізької області"   від25.12.2015р.  №1/51</t>
  </si>
  <si>
    <t>Міська програма 'Охорона та громадський порядок" від 15.04.2016 № 3/5</t>
  </si>
  <si>
    <t>Міська програма "Проведення експертизи генерального плану м.Мелітополя" від 27.05.2016 № 5/4</t>
  </si>
  <si>
    <t>Міська програма "Пам'яті Чорнибиля" від 26.02.2016 №5/11</t>
  </si>
  <si>
    <t>Міська програма 'Погашення заборгованости комунального підприємства " Чистота - 2" від 29.01.2016 №3/7</t>
  </si>
  <si>
    <t>Міська програма "Заходи щодо інвестиційної привабливості міста Мелітополя"    від 25.12.2015р. №1/47</t>
  </si>
  <si>
    <t>10</t>
  </si>
  <si>
    <t>Управління освіти Мелітопольської міської ради Запорізької області</t>
  </si>
  <si>
    <t>070401</t>
  </si>
  <si>
    <t>0960</t>
  </si>
  <si>
    <t>Позашкiльнi заклади освiти, заходи iз позашкiльної роботи з дiтьми</t>
  </si>
  <si>
    <t>Міська програма "Розвиток позашкільної освіти" від 25.12.2015р. №1/56</t>
  </si>
  <si>
    <t>070807</t>
  </si>
  <si>
    <t>0990</t>
  </si>
  <si>
    <t>Інші освітні програми</t>
  </si>
  <si>
    <t>Міська програма "Вчитель" від 26.02.2016 №5/3</t>
  </si>
  <si>
    <t>Міська програма "Обдарована дитина" від 26.02.2016 №5/2</t>
  </si>
  <si>
    <t>11</t>
  </si>
  <si>
    <t>Управління молоді та спорту Мелітопольської міської ради Запорізької області</t>
  </si>
  <si>
    <t>091103</t>
  </si>
  <si>
    <t>Соціальні програми і заходи державних органів у справах молоді </t>
  </si>
  <si>
    <t>Міська програма "Реалізація заходів молодіжної політики на 2014 рік" від 30.10.2013 №5/9</t>
  </si>
  <si>
    <t>1040</t>
  </si>
  <si>
    <t>Міська програма "Призначення стипендії міського голови м. Мелітополя для обдарованих студентів міста" від 25.12.2015р. № 1/60</t>
  </si>
  <si>
    <t>Міська програма "Призначення стипендії міського голови м. Мелітополя для обдарованих студентів міста  на 2015-2016 навчальний рік" від 23.12.2014 № 2/43</t>
  </si>
  <si>
    <t>Міська програма "Реалізіція заходів молодіжної політики" від 25.12.2015р.  №1/61</t>
  </si>
  <si>
    <t>130102</t>
  </si>
  <si>
    <t>0810</t>
  </si>
  <si>
    <t>Проведення навчально-тренувальних зборів і змагань</t>
  </si>
  <si>
    <r>
      <t>Міська програма "Розвиток та популяризація фізичної культури і спорту"</t>
    </r>
    <r>
      <rPr>
        <i/>
        <sz val="12"/>
        <rFont val="Times New Roman"/>
        <family val="1"/>
        <charset val="204"/>
      </rPr>
      <t xml:space="preserve"> від 26.02.2016 №5/8</t>
    </r>
  </si>
  <si>
    <t>14</t>
  </si>
  <si>
    <t>Відділ охорони здоров"я Мелітопольської міської ради Запорізької області</t>
  </si>
  <si>
    <t>080101</t>
  </si>
  <si>
    <t xml:space="preserve">Лікарні </t>
  </si>
  <si>
    <t>080102</t>
  </si>
  <si>
    <t xml:space="preserve">Територіальні медичні об'єднання </t>
  </si>
  <si>
    <t>080203</t>
  </si>
  <si>
    <t>Пологові будинки</t>
  </si>
  <si>
    <t>080300</t>
  </si>
  <si>
    <t>Полiклiнiки i амбулаторiї (крiм спецiалiзованих полiклiнiк та загальних i спецiалiзованих стоматологiчних полiклiнiк)</t>
  </si>
  <si>
    <t>081002</t>
  </si>
  <si>
    <t>0763</t>
  </si>
  <si>
    <t>Інші заходи по охороні здоров"я</t>
  </si>
  <si>
    <t>Міська програма "Нефрологія" від 25.12.2015р. №1/67</t>
  </si>
  <si>
    <t>Міська програма "Медикаментозне забезпечення дітей-інвалідів" від 25.12.2015р. №1/65</t>
  </si>
  <si>
    <t>Міська програма "Малятко" від 25.12.2015р. №1/66</t>
  </si>
  <si>
    <t>Міська програма"Медична допомога мешканцям прилеглих сільських районів" від 25.12.2015р. №1/72</t>
  </si>
  <si>
    <t>Міська програма"Фенілкетонурія" від 25.12.2015р. №1/68</t>
  </si>
  <si>
    <t>Міська програма "Медична допомога ветеранів війни та прирівняних до них" від25.12.2015р. № 1/69</t>
  </si>
  <si>
    <t>081006</t>
  </si>
  <si>
    <t>0740</t>
  </si>
  <si>
    <t>Програми і централізовані заходи з імунопрофілактики</t>
  </si>
  <si>
    <t>Міська програма "Імунопрофілактика населення міста" від 25.12.2015р. № 1/70</t>
  </si>
  <si>
    <t>Міська програма "Медична допомога ветеранів війни та прирівняних до них (стаціонарне та амбулаторне лікування) на 2014 рік" від 30.10.2013 №5/28</t>
  </si>
  <si>
    <t>Міська програма " Підтримка проекту грантової допомоги в рамках проекту людської безпеки "Кусаноне" від 25.12.2015р. №1/73</t>
  </si>
  <si>
    <t>Міська програма "Медична реабілітація інвалідів" від 25.12.2015р. № 1/71</t>
  </si>
  <si>
    <t>15</t>
  </si>
  <si>
    <t>Управління соціального захисту населення  Мелітопольської міської ради Запорізької області</t>
  </si>
  <si>
    <t>Міська програма "Надання  допомоги на поховання  деяких  категорій  осіб виконавцю  волевиявлення або особі, яка зобов"язалася поховати померлого"  від 25.12.2015р. №1/33</t>
  </si>
  <si>
    <t>Міська програма ''Допомога переселенцям''  від 25.12.2015р № 1/30</t>
  </si>
  <si>
    <t>Міська програма ''Компенсаційні виплати та відшкодування витрат за надані пільги окремим категоріям громадян" від 14.07.2016 № 2/2</t>
  </si>
  <si>
    <t>Міська програма ''Поховання невідомих та безрідних" від 25.12.2015р. № 1/37</t>
  </si>
  <si>
    <t>Міська програма "Соціальний захист внутрішньо переміщених осіб, які потребують допомоги" від 30.09.2016 №5/10</t>
  </si>
  <si>
    <t>Міська програма "Програма тарифної компенсації на 2016-2017 роки" від 14.11.2016 №1</t>
  </si>
  <si>
    <t>090416</t>
  </si>
  <si>
    <t>Інші видатки на соціальний захист ветеранів війни та праці</t>
  </si>
  <si>
    <t>Міська програма "Пільгове зубопротезування" від 25.12.2015р. №1/31</t>
  </si>
  <si>
    <t>Міська програма "Пільговий капітальний ремонт"  від 25.12.2015р. №1/32</t>
  </si>
  <si>
    <t>091102</t>
  </si>
  <si>
    <t>Програми і заходи центрів соціальних служб для сім'ї дітей та молоді</t>
  </si>
  <si>
    <t>Міська  програма ''Соціальна підтримка сімей, дітей та молоді, які перебувають у складних життєвих обставинах" ' від 25.12.2015р. № 1/74</t>
  </si>
  <si>
    <t>Міська програма "Ветеран 2015" на 2015 рік від 29.01.2015 №5/66</t>
  </si>
  <si>
    <t>Міська програма " Реалізація заходів  соціальної політики щодо сім’ї та дітей" від 25.12.2015р. №1/36</t>
  </si>
  <si>
    <t>091106</t>
  </si>
  <si>
    <t>Міська програма "Реабілітаційна допомога"  від 25.12.2015  № 1/59</t>
  </si>
  <si>
    <t>091108</t>
  </si>
  <si>
    <t xml:space="preserve">Заходи з оздоровлення та відпочинку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 </t>
  </si>
  <si>
    <t>Міська програма "Оздоровлення дітей, які потребують особливої соціальної уваги та підтримки" від 25.12.2015р. №1/34</t>
  </si>
  <si>
    <t>091205</t>
  </si>
  <si>
    <t>1010</t>
  </si>
  <si>
    <t>Виплати грошової компенсації фізичним особам, які надають соціальні послуги громадянам похилого віку, інвалідам, дітям-інвалідам, хворим, які не здатні до самообслуговування і потребують сторонньої допомоги</t>
  </si>
  <si>
    <t>Міська програма "Соціальний захист непрацездатних громадян та найбільш вразливих верств населення, що потребують невідкладної допомоги"від 25.12.2015р. №1/35</t>
  </si>
  <si>
    <t>Міська програма "Організація і проведення громадських робіт на 2015-2017 роки" від 23.12.2014 №2/6</t>
  </si>
  <si>
    <t>40</t>
  </si>
  <si>
    <t>Управління житлово-комунального господарства Мелітопольської міської ради Запорізької області</t>
  </si>
  <si>
    <t>0610</t>
  </si>
  <si>
    <t>Міська програма "Капітальний ремонт внутрішньоквартальних проїзних доріг" від 25.12.2015р.  №1/10</t>
  </si>
  <si>
    <t>Міська програма 'Дитячі майданчики м.Мелітополя" від 25.12.2015р.  №1/9</t>
  </si>
  <si>
    <t>Капiтальний ремонт житлового фонду мiсцевих органiв влади</t>
  </si>
  <si>
    <t>Міська програма "Капітальний ремонт ліфтів"  від 25.12.2015р.  №1/13</t>
  </si>
  <si>
    <t>Міська програма "Капітальний ремонт житлового фонду"  від 25.12.2015р. №1/11</t>
  </si>
  <si>
    <t>Водопровідно-каналізаційне господарство</t>
  </si>
  <si>
    <t>Міська програма "Розробка нормативів питного водопостачання" на 2012 рік від 30.03.2012 №4/13 погашення кредиторської заборгованості</t>
  </si>
  <si>
    <t>100203</t>
  </si>
  <si>
    <t>0620</t>
  </si>
  <si>
    <t>Благоустрій міста</t>
  </si>
  <si>
    <t>Міська програма "Благоустрій міста "  від25.12.2015р. №1/8</t>
  </si>
  <si>
    <t xml:space="preserve">Міська програма 'Санітарне очищення'  від 25.12.2015р.  №1/28 </t>
  </si>
  <si>
    <t>Міська програма "Експлуатаційне утримання вулично-дорожньої мережі"  від 25.12.2015р. №1/24</t>
  </si>
  <si>
    <t>Міська програма "Обслуговування мереж зовнішнього освітлення міста"  від 25.12.2015р.  №1/27</t>
  </si>
  <si>
    <t>Міська програма "Утримання та благоустрій території Мелітопольського міського парку культури  і відпочінку ім. Горького" від 25.12.2015р.  №1/26</t>
  </si>
  <si>
    <t>Міська програма "Утримання та благоустрій міських кладовищ"  від 25.12.2015р.  №1/25</t>
  </si>
  <si>
    <t>100208</t>
  </si>
  <si>
    <t>Видатки на впровадження засобів обліку витрат та регулювання споживання води та теплової енергії</t>
  </si>
  <si>
    <t>Міська програма "Придбання лічильників води" КП "Водоканал" від   30.09.2016 №5/11</t>
  </si>
  <si>
    <t>100209</t>
  </si>
  <si>
    <t>Заходи, пов'язані з поліпшенням питної води</t>
  </si>
  <si>
    <t>Міська програма "Капітальний ремонт об"єктів водопостачання"  від 25.12.2015р. №1/15</t>
  </si>
  <si>
    <t>100301</t>
  </si>
  <si>
    <t>Збір та вивезення сміття і відходів, експлуатація каналізаційних систем</t>
  </si>
  <si>
    <t>Міська програма "Капітальний ремонт мереж водовідведення"  від 25.12.2015р. №1/14</t>
  </si>
  <si>
    <t>Міська програма "Підвищення продуктивності та стабільної роботи об"єктів водовідведення та каналізаційних мереж" від 14.07.2016 №2/6</t>
  </si>
  <si>
    <t>100302</t>
  </si>
  <si>
    <t>Комбінати комунальних підприємств, районні виробничі об'єднання та інші підприємства, установи та організації житлово-комунального господарства</t>
  </si>
  <si>
    <t>Міська програма "Капітальний ремонт підприємств житлово - комунального господарства"  від 25.12.2015р. №1/17</t>
  </si>
  <si>
    <t>170703</t>
  </si>
  <si>
    <t>0456</t>
  </si>
  <si>
    <t>Видатки на проведення робіт, пов"язаних із будівництвом, реконструкцією, ремонтом та утриманням автомобільних доріг</t>
  </si>
  <si>
    <t>Міська програма "Ремонт і утримання доріг загального користування місцевого значення, у тому числі тих, які суміщаються з дорогами державного значення"  від 25.12.2015р. №1/29</t>
  </si>
  <si>
    <t>6650</t>
  </si>
  <si>
    <t>Міська програма "Експлуатаційне утримання вулично-дорожньої мережі" на 2014 рік від 31.01.2014 №2/22</t>
  </si>
  <si>
    <t>Міська програма "Експлуатаційне утримання вулично-дорожньої мережі" на 2015 рік від 23.12.2014 №2/20</t>
  </si>
  <si>
    <t>Фінансування енергозберігаючих заходів</t>
  </si>
  <si>
    <t>Міська програма "Придбання лічильників" від   26.02.2016 №5/7</t>
  </si>
  <si>
    <t>Міська програма "Поповнення статутного капіталу КП "Водоканал"  від 25.12.2015р . №1/18</t>
  </si>
  <si>
    <t>Міська програма "Поповнення статутного капіталу КП 'Чистота" від 25.12.2015р.  № 1/20</t>
  </si>
  <si>
    <t>Міська програма "Поповнення статутного капіталу КП 'Житломасив" ММР ЗО"  від25.12.2015р  № 1/19</t>
  </si>
  <si>
    <t>Міська програма "Поповнення статутного капіталу КП 'Мелітополькомунтранс"   від 25.12.2015р. №1/21</t>
  </si>
  <si>
    <t>Міська програма "Поповнення статутного капіталу КП "Мелітопольський міський парк культури і відпочинку ім.Горького" від 25.12.2015р. №1/23</t>
  </si>
  <si>
    <t>Міська програма "Капітальний ремонт обладнання КП "Чистота" від 25.12.2015р.  № 1/12</t>
  </si>
  <si>
    <t>Міська програма «Капітальний ремонт інших об"єктів» від 29.01.2016 № 3/4</t>
  </si>
  <si>
    <t>Міська програма «Погашення заборгованості КП «Водоканал» у 2015 році» від 31.08.2015 № 4/3</t>
  </si>
  <si>
    <t>76</t>
  </si>
  <si>
    <t xml:space="preserve">Фінансове управління Мелітопольської міської ради Запорізької області </t>
  </si>
  <si>
    <t>250344</t>
  </si>
  <si>
    <t>0180</t>
  </si>
  <si>
    <t>Субвенція з місцевого бюджету державному бюджету на виконання програм соціально -економічного та культурного розвитку регіонів</t>
  </si>
  <si>
    <t>Міська програма «Пожежна безпека» від 26.02.2016 №5/9</t>
  </si>
  <si>
    <t>Міська програма "Надання шефської допомоги військовим частинам Збройних Сил України та Національної гвардії України" від 15.04.2016 №3/8</t>
  </si>
  <si>
    <t>Міська програма «Підвищення безпеки дорожнього руху у м.Мелітополі» від 15.04.2016 №3/2</t>
  </si>
  <si>
    <t>Міська програма "Підвищення рівня обслуговування платників податків у м. Мелітополі" від 30.09.2016 №5/7</t>
  </si>
  <si>
    <t>Міська програма "Проведення інформаційної кампанії з популяризації освіти дорослих в рамках Міжнародних днів освіти дорослих у Запорізькій області" від 30.09.2016 №5/8</t>
  </si>
  <si>
    <t>45</t>
  </si>
  <si>
    <t>Управління комунальною власністю Мелітопольської міської ради Запорізької області</t>
  </si>
  <si>
    <t>160101</t>
  </si>
  <si>
    <t>0421</t>
  </si>
  <si>
    <t>Землеустрій</t>
  </si>
  <si>
    <t>Міська програма "Проведення експертно - грошової оцінки землі на території м. Мелітополя" на 2015 рік  від 29.05.2015 №5/22</t>
  </si>
  <si>
    <t>Міська програма "Поповнення статутного капіталу КП 'Комунальна власність" ММР ЗО" на 2015 рік від 29.05.2015 №5/28</t>
  </si>
  <si>
    <t>Міська програма "Оформлення правовстановлюючих документів для здійснення державної реєстрації речових прав на земельні ділянки та об’єкти нерухомого майна, їх обтяжень та проведення незалежної оцінки об’єктів нерухомого майна комунальної власності на території м. Мелітополя"  від 25.12.2015р. № 1/46</t>
  </si>
  <si>
    <t>0134</t>
  </si>
  <si>
    <t>Міська програма "Капітальний ремонт КП "Комунальна власність" від    26.02.2016 № 5/1</t>
  </si>
  <si>
    <t>24</t>
  </si>
  <si>
    <t>Відділ культури Мелітопольсьої міської ради Запорізької області</t>
  </si>
  <si>
    <t>0829</t>
  </si>
  <si>
    <t>Інші культурно-освітні заклади та заходи </t>
  </si>
  <si>
    <t>Міська програма "Реалізація культурно-масових заходів" від 25.12.2015 р. №1/48</t>
  </si>
  <si>
    <t>Міська програма " Розвиток діяльності національно-культурних товариств м.Мелітополя" від 25.12.2015 р. №1/50</t>
  </si>
  <si>
    <t xml:space="preserve">Міська програма " Збереження і використання культурної спадщини та розвитку туристичної галузі міста Мелітополя" від 25.12.2015 р. №1/49 </t>
  </si>
  <si>
    <t>110502</t>
  </si>
  <si>
    <t>Міська програма "Розвиток духової музики в м. Мелітополі на 2013 рік" від 26.12.2012 №4/16</t>
  </si>
  <si>
    <t>20</t>
  </si>
  <si>
    <t>Служба у справах дітей Мелітопольської міської ради Запорізької області</t>
  </si>
  <si>
    <t>090802</t>
  </si>
  <si>
    <t>Інші програми соціального захисту дітей  </t>
  </si>
  <si>
    <t>Міська програма "Реалізація Конвенції ООН про права дитини на 2011-2016 роки" від 31.03.2011 № 6/9</t>
  </si>
  <si>
    <t>47</t>
  </si>
  <si>
    <t>Відділ капітального будівництва Мелітопольської міської ради Запорізької області</t>
  </si>
  <si>
    <t>150101</t>
  </si>
  <si>
    <t>Капітальні вкладення</t>
  </si>
  <si>
    <t>Міська програма "Капітальні вкладення"  від 25.12.2015р. №1/7</t>
  </si>
  <si>
    <t>010116</t>
  </si>
  <si>
    <t>0111</t>
  </si>
  <si>
    <t>Капітальні видатки</t>
  </si>
  <si>
    <t>Міська програма "Капітальні видатки"від 25.12.2015 № 1/6</t>
  </si>
  <si>
    <t>070101</t>
  </si>
  <si>
    <t>0910</t>
  </si>
  <si>
    <t>Міська програма "Капітальні видатки" від 25.12.2015р. № 1/6</t>
  </si>
  <si>
    <t>070201</t>
  </si>
  <si>
    <t>0921</t>
  </si>
  <si>
    <t>Міська програма "Капітальні видатки" від 25.12.2015р. №1/6</t>
  </si>
  <si>
    <t>070202</t>
  </si>
  <si>
    <t>Міська програма "Капітальні видатки" від  №</t>
  </si>
  <si>
    <t>070802</t>
  </si>
  <si>
    <t>070806</t>
  </si>
  <si>
    <t>0731</t>
  </si>
  <si>
    <t>080800</t>
  </si>
  <si>
    <t>0726</t>
  </si>
  <si>
    <t>091206</t>
  </si>
  <si>
    <t>Міська програма "Капітальні видатки" від 25.12.2015  № 1/6</t>
  </si>
  <si>
    <t>100201</t>
  </si>
  <si>
    <t>Міська програма "Будівництво освітлення скверу" від 25.12.2015р. №1/5</t>
  </si>
  <si>
    <t>Міська програма "Капітальні видатки" від 25.12 2015  №1/6</t>
  </si>
  <si>
    <t>110201</t>
  </si>
  <si>
    <t>0824</t>
  </si>
  <si>
    <t>110202</t>
  </si>
  <si>
    <t>110204</t>
  </si>
  <si>
    <t>0828</t>
  </si>
  <si>
    <t>110205</t>
  </si>
  <si>
    <t>130110</t>
  </si>
  <si>
    <t>Міська програма "Капітальні видатки"на 2015 рік від 23.12.2014 №2/41</t>
  </si>
  <si>
    <t>Міська програма "Реконструкція дорожного покриття"на 2015 рік від 23.12.2014 №2/41</t>
  </si>
  <si>
    <t>РАЗОМ ВИДАТКІВ</t>
  </si>
  <si>
    <t xml:space="preserve">Начальник фінансового управління Мелітопольської міської ради </t>
  </si>
  <si>
    <t>Я.В.Чабан</t>
  </si>
  <si>
    <t>Мелітопольський міський голова</t>
  </si>
  <si>
    <t>С.А. Мінько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</si>
</sst>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3">
    <font>
      <sz val="10"/>
      <name val="Arial Cyr"/>
      <family val="2"/>
      <charset val="204"/>
    </font>
    <font>
      <sz val="11"/>
      <color indexed="8"/>
      <name val="Calibri"/>
      <family val="2"/>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color indexed="8"/>
      <name val="Times New Roman"/>
      <family val="1"/>
      <charset val="204"/>
    </font>
    <font>
      <sz val="12"/>
      <color indexed="8"/>
      <name val="Times New Roman"/>
      <family val="1"/>
      <charset val="204"/>
    </font>
    <font>
      <b/>
      <sz val="14"/>
      <color indexed="8"/>
      <name val="Times New Roman"/>
      <family val="1"/>
      <charset val="204"/>
    </font>
    <font>
      <sz val="14"/>
      <color indexed="8"/>
      <name val="Times New Roman"/>
      <family val="1"/>
      <charset val="204"/>
    </font>
    <font>
      <b/>
      <sz val="12"/>
      <color indexed="8"/>
      <name val="Times New Roman"/>
      <family val="1"/>
      <charset val="204"/>
    </font>
    <font>
      <b/>
      <sz val="11"/>
      <color indexed="8"/>
      <name val="Times New Roman"/>
      <family val="1"/>
      <charset val="204"/>
    </font>
    <font>
      <b/>
      <sz val="10"/>
      <color indexed="8"/>
      <name val="Times New Roman"/>
      <family val="1"/>
      <charset val="204"/>
    </font>
    <font>
      <i/>
      <sz val="12"/>
      <color indexed="8"/>
      <name val="Times New Roman"/>
      <family val="1"/>
      <charset val="204"/>
    </font>
    <font>
      <i/>
      <sz val="12"/>
      <name val="Times New Roman"/>
      <family val="1"/>
      <charset val="204"/>
    </font>
    <font>
      <sz val="12"/>
      <name val="Times New Roman"/>
      <family val="1"/>
      <charset val="204"/>
    </font>
    <font>
      <i/>
      <sz val="12"/>
      <color indexed="8"/>
      <name val="Arial Cyr"/>
      <family val="1"/>
      <charset val="1"/>
    </font>
    <font>
      <b/>
      <i/>
      <sz val="12"/>
      <color indexed="8"/>
      <name val="Times New Roman"/>
      <family val="1"/>
      <charset val="204"/>
    </font>
    <font>
      <sz val="12"/>
      <color indexed="8"/>
      <name val="Arial"/>
      <family val="2"/>
      <charset val="204"/>
    </font>
    <font>
      <sz val="10"/>
      <color indexed="8"/>
      <name val="Arial Cyr"/>
      <family val="2"/>
      <charset val="204"/>
    </font>
    <font>
      <sz val="10"/>
      <name val="Arial Cyr"/>
      <family val="2"/>
      <charset val="204"/>
    </font>
  </fonts>
  <fills count="26">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22"/>
        <bgColor indexed="31"/>
      </patternFill>
    </fill>
    <fill>
      <patternFill patternType="solid">
        <fgColor indexed="55"/>
        <bgColor indexed="23"/>
      </patternFill>
    </fill>
    <fill>
      <patternFill patternType="solid">
        <fgColor indexed="43"/>
        <bgColor indexed="26"/>
      </patternFill>
    </fill>
    <fill>
      <patternFill patternType="solid">
        <fgColor indexed="26"/>
        <bgColor indexed="9"/>
      </patternFill>
    </fill>
    <fill>
      <patternFill patternType="solid">
        <fgColor indexed="13"/>
        <bgColor indexed="34"/>
      </patternFill>
    </fill>
    <fill>
      <patternFill patternType="solid">
        <fgColor indexed="48"/>
        <bgColor indexed="30"/>
      </patternFill>
    </fill>
  </fills>
  <borders count="57">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3"/>
      </left>
      <right style="thin">
        <color indexed="63"/>
      </right>
      <top style="medium">
        <color indexed="63"/>
      </top>
      <bottom/>
      <diagonal/>
    </border>
    <border>
      <left/>
      <right style="thin">
        <color indexed="63"/>
      </right>
      <top style="medium">
        <color indexed="63"/>
      </top>
      <bottom/>
      <diagonal/>
    </border>
    <border>
      <left style="thin">
        <color indexed="63"/>
      </left>
      <right style="thin">
        <color indexed="63"/>
      </right>
      <top style="medium">
        <color indexed="63"/>
      </top>
      <bottom/>
      <diagonal/>
    </border>
    <border>
      <left style="thin">
        <color indexed="63"/>
      </left>
      <right style="medium">
        <color indexed="63"/>
      </right>
      <top style="medium">
        <color indexed="63"/>
      </top>
      <bottom/>
      <diagonal/>
    </border>
    <border>
      <left style="medium">
        <color indexed="63"/>
      </left>
      <right style="thin">
        <color indexed="63"/>
      </right>
      <top style="medium">
        <color indexed="63"/>
      </top>
      <bottom style="medium">
        <color indexed="63"/>
      </bottom>
      <diagonal/>
    </border>
    <border>
      <left/>
      <right style="thin">
        <color indexed="63"/>
      </right>
      <top style="medium">
        <color indexed="63"/>
      </top>
      <bottom style="medium">
        <color indexed="63"/>
      </bottom>
      <diagonal/>
    </border>
    <border>
      <left style="thin">
        <color indexed="63"/>
      </left>
      <right style="thin">
        <color indexed="63"/>
      </right>
      <top style="medium">
        <color indexed="63"/>
      </top>
      <bottom style="medium">
        <color indexed="63"/>
      </bottom>
      <diagonal/>
    </border>
    <border>
      <left style="medium">
        <color indexed="63"/>
      </left>
      <right style="thin">
        <color indexed="63"/>
      </right>
      <top/>
      <bottom style="thin">
        <color indexed="63"/>
      </bottom>
      <diagonal/>
    </border>
    <border>
      <left/>
      <right style="thin">
        <color indexed="63"/>
      </right>
      <top/>
      <bottom style="thin">
        <color indexed="63"/>
      </bottom>
      <diagonal/>
    </border>
    <border>
      <left style="thin">
        <color indexed="63"/>
      </left>
      <right style="thin">
        <color indexed="63"/>
      </right>
      <top/>
      <bottom style="thin">
        <color indexed="63"/>
      </bottom>
      <diagonal/>
    </border>
    <border>
      <left style="thin">
        <color indexed="63"/>
      </left>
      <right style="medium">
        <color indexed="63"/>
      </right>
      <top/>
      <bottom style="thin">
        <color indexed="63"/>
      </bottom>
      <diagonal/>
    </border>
    <border>
      <left style="medium">
        <color indexed="63"/>
      </left>
      <right style="thin">
        <color indexed="63"/>
      </right>
      <top style="thin">
        <color indexed="63"/>
      </top>
      <bottom style="thin">
        <color indexed="63"/>
      </bottom>
      <diagonal/>
    </border>
    <border>
      <left/>
      <right style="thin">
        <color indexed="63"/>
      </right>
      <top style="thin">
        <color indexed="63"/>
      </top>
      <bottom style="thin">
        <color indexed="63"/>
      </bottom>
      <diagonal/>
    </border>
    <border>
      <left style="thin">
        <color indexed="63"/>
      </left>
      <right style="medium">
        <color indexed="63"/>
      </right>
      <top style="thin">
        <color indexed="63"/>
      </top>
      <bottom style="thin">
        <color indexed="63"/>
      </bottom>
      <diagonal/>
    </border>
    <border>
      <left/>
      <right style="thin">
        <color indexed="63"/>
      </right>
      <top/>
      <bottom/>
      <diagonal/>
    </border>
    <border>
      <left style="thin">
        <color indexed="63"/>
      </left>
      <right style="thin">
        <color indexed="63"/>
      </right>
      <top style="thin">
        <color indexed="63"/>
      </top>
      <bottom/>
      <diagonal/>
    </border>
    <border>
      <left style="thin">
        <color indexed="63"/>
      </left>
      <right style="thin">
        <color indexed="63"/>
      </right>
      <top/>
      <bottom/>
      <diagonal/>
    </border>
    <border>
      <left/>
      <right style="thin">
        <color indexed="63"/>
      </right>
      <top style="thin">
        <color indexed="63"/>
      </top>
      <bottom/>
      <diagonal/>
    </border>
    <border>
      <left style="thin">
        <color indexed="63"/>
      </left>
      <right/>
      <top/>
      <bottom style="thin">
        <color indexed="63"/>
      </bottom>
      <diagonal/>
    </border>
    <border>
      <left style="medium">
        <color indexed="63"/>
      </left>
      <right/>
      <top style="thin">
        <color indexed="63"/>
      </top>
      <bottom style="thin">
        <color indexed="63"/>
      </bottom>
      <diagonal/>
    </border>
    <border>
      <left style="thin">
        <color indexed="63"/>
      </left>
      <right style="medium">
        <color indexed="63"/>
      </right>
      <top/>
      <bottom/>
      <diagonal/>
    </border>
    <border>
      <left/>
      <right/>
      <top style="medium">
        <color indexed="63"/>
      </top>
      <bottom style="medium">
        <color indexed="63"/>
      </bottom>
      <diagonal/>
    </border>
    <border>
      <left style="thin">
        <color indexed="63"/>
      </left>
      <right style="medium">
        <color indexed="63"/>
      </right>
      <top style="medium">
        <color indexed="63"/>
      </top>
      <bottom style="medium">
        <color indexed="63"/>
      </bottom>
      <diagonal/>
    </border>
    <border>
      <left style="thin">
        <color indexed="63"/>
      </left>
      <right style="medium">
        <color indexed="63"/>
      </right>
      <top style="thin">
        <color indexed="63"/>
      </top>
      <bottom/>
      <diagonal/>
    </border>
    <border>
      <left style="medium">
        <color indexed="63"/>
      </left>
      <right style="thin">
        <color indexed="63"/>
      </right>
      <top style="thin">
        <color indexed="63"/>
      </top>
      <bottom/>
      <diagonal/>
    </border>
    <border>
      <left/>
      <right/>
      <top/>
      <bottom style="thin">
        <color indexed="63"/>
      </bottom>
      <diagonal/>
    </border>
    <border>
      <left/>
      <right/>
      <top style="thin">
        <color indexed="63"/>
      </top>
      <bottom style="thin">
        <color indexed="63"/>
      </bottom>
      <diagonal/>
    </border>
    <border>
      <left style="medium">
        <color indexed="63"/>
      </left>
      <right/>
      <top style="thin">
        <color indexed="63"/>
      </top>
      <bottom/>
      <diagonal/>
    </border>
    <border>
      <left style="medium">
        <color indexed="63"/>
      </left>
      <right style="thin">
        <color indexed="63"/>
      </right>
      <top/>
      <bottom/>
      <diagonal/>
    </border>
    <border>
      <left style="thin">
        <color indexed="63"/>
      </left>
      <right/>
      <top/>
      <bottom/>
      <diagonal/>
    </border>
    <border>
      <left/>
      <right style="medium">
        <color indexed="63"/>
      </right>
      <top/>
      <bottom/>
      <diagonal/>
    </border>
    <border>
      <left/>
      <right style="thin">
        <color indexed="63"/>
      </right>
      <top/>
      <bottom style="medium">
        <color indexed="63"/>
      </bottom>
      <diagonal/>
    </border>
    <border>
      <left style="thin">
        <color indexed="63"/>
      </left>
      <right style="thin">
        <color indexed="63"/>
      </right>
      <top/>
      <bottom style="medium">
        <color indexed="63"/>
      </bottom>
      <diagonal/>
    </border>
    <border>
      <left style="thin">
        <color indexed="63"/>
      </left>
      <right/>
      <top style="thin">
        <color indexed="63"/>
      </top>
      <bottom style="thin">
        <color indexed="63"/>
      </bottom>
      <diagonal/>
    </border>
    <border>
      <left style="thin">
        <color indexed="63"/>
      </left>
      <right/>
      <top style="thin">
        <color indexed="63"/>
      </top>
      <bottom/>
      <diagonal/>
    </border>
    <border>
      <left/>
      <right/>
      <top style="thin">
        <color indexed="63"/>
      </top>
      <bottom/>
      <diagonal/>
    </border>
    <border>
      <left style="medium">
        <color indexed="63"/>
      </left>
      <right/>
      <top style="hair">
        <color indexed="8"/>
      </top>
      <bottom style="hair">
        <color indexed="8"/>
      </bottom>
      <diagonal/>
    </border>
    <border>
      <left style="thin">
        <color indexed="63"/>
      </left>
      <right style="hair">
        <color indexed="8"/>
      </right>
      <top style="medium">
        <color indexed="63"/>
      </top>
      <bottom style="medium">
        <color indexed="63"/>
      </bottom>
      <diagonal/>
    </border>
    <border>
      <left/>
      <right/>
      <top style="hair">
        <color indexed="8"/>
      </top>
      <bottom style="hair">
        <color indexed="8"/>
      </bottom>
      <diagonal/>
    </border>
    <border>
      <left style="thin">
        <color indexed="63"/>
      </left>
      <right style="thin">
        <color indexed="63"/>
      </right>
      <top style="medium">
        <color indexed="63"/>
      </top>
      <bottom style="thin">
        <color indexed="63"/>
      </bottom>
      <diagonal/>
    </border>
    <border>
      <left style="hair">
        <color indexed="8"/>
      </left>
      <right style="hair">
        <color indexed="8"/>
      </right>
      <top/>
      <bottom style="hair">
        <color indexed="8"/>
      </bottom>
      <diagonal/>
    </border>
    <border>
      <left style="hair">
        <color indexed="8"/>
      </left>
      <right style="hair">
        <color indexed="8"/>
      </right>
      <top style="hair">
        <color indexed="8"/>
      </top>
      <bottom style="hair">
        <color indexed="8"/>
      </bottom>
      <diagonal/>
    </border>
    <border>
      <left style="thin">
        <color indexed="63"/>
      </left>
      <right style="medium">
        <color indexed="63"/>
      </right>
      <top style="medium">
        <color indexed="63"/>
      </top>
      <bottom style="thin">
        <color indexed="63"/>
      </bottom>
      <diagonal/>
    </border>
    <border>
      <left style="medium">
        <color indexed="63"/>
      </left>
      <right/>
      <top/>
      <bottom/>
      <diagonal/>
    </border>
    <border>
      <left style="medium">
        <color indexed="63"/>
      </left>
      <right/>
      <top style="medium">
        <color indexed="63"/>
      </top>
      <bottom style="medium">
        <color indexed="63"/>
      </bottom>
      <diagonal/>
    </border>
    <border>
      <left style="medium">
        <color indexed="63"/>
      </left>
      <right style="medium">
        <color indexed="63"/>
      </right>
      <top style="medium">
        <color indexed="63"/>
      </top>
      <bottom style="medium">
        <color indexed="63"/>
      </bottom>
      <diagonal/>
    </border>
    <border>
      <left style="thin">
        <color indexed="63"/>
      </left>
      <right/>
      <top style="medium">
        <color indexed="63"/>
      </top>
      <bottom style="medium">
        <color indexed="63"/>
      </bottom>
      <diagonal/>
    </border>
  </borders>
  <cellStyleXfs count="42">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8" borderId="0" applyNumberFormat="0" applyBorder="0" applyAlignment="0" applyProtection="0"/>
    <xf numFmtId="0" fontId="1" fillId="11" borderId="0" applyNumberFormat="0" applyBorder="0" applyAlignment="0" applyProtection="0"/>
    <xf numFmtId="0" fontId="2" fillId="12"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9" borderId="0" applyNumberFormat="0" applyBorder="0" applyAlignment="0" applyProtection="0"/>
    <xf numFmtId="0" fontId="3" fillId="7" borderId="1" applyNumberFormat="0" applyAlignment="0" applyProtection="0"/>
    <xf numFmtId="0" fontId="4" fillId="20" borderId="2" applyNumberFormat="0" applyAlignment="0" applyProtection="0"/>
    <xf numFmtId="0" fontId="5" fillId="20" borderId="1" applyNumberFormat="0" applyAlignment="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0" borderId="6" applyNumberFormat="0" applyFill="0" applyAlignment="0" applyProtection="0"/>
    <xf numFmtId="0" fontId="10" fillId="21" borderId="7" applyNumberFormat="0" applyAlignment="0" applyProtection="0"/>
    <xf numFmtId="0" fontId="11" fillId="0" borderId="0" applyNumberFormat="0" applyFill="0" applyBorder="0" applyAlignment="0" applyProtection="0"/>
    <xf numFmtId="0" fontId="12" fillId="22" borderId="0" applyNumberFormat="0" applyBorder="0" applyAlignment="0" applyProtection="0"/>
    <xf numFmtId="0" fontId="13" fillId="3" borderId="0" applyNumberFormat="0" applyBorder="0" applyAlignment="0" applyProtection="0"/>
    <xf numFmtId="0" fontId="14" fillId="0" borderId="0" applyNumberFormat="0" applyFill="0" applyBorder="0" applyAlignment="0" applyProtection="0"/>
    <xf numFmtId="0" fontId="32" fillId="23" borderId="8" applyNumberFormat="0" applyAlignment="0" applyProtection="0"/>
    <xf numFmtId="0" fontId="15" fillId="0" borderId="9" applyNumberFormat="0" applyFill="0" applyAlignment="0" applyProtection="0"/>
    <xf numFmtId="0" fontId="16" fillId="0" borderId="0" applyNumberFormat="0" applyFill="0" applyBorder="0" applyAlignment="0" applyProtection="0"/>
    <xf numFmtId="0" fontId="17" fillId="4" borderId="0" applyNumberFormat="0" applyBorder="0" applyAlignment="0" applyProtection="0"/>
  </cellStyleXfs>
  <cellXfs count="195">
    <xf numFmtId="0" fontId="0" fillId="0" borderId="0" xfId="0"/>
    <xf numFmtId="0" fontId="18" fillId="0" borderId="0" xfId="0" applyFont="1"/>
    <xf numFmtId="0" fontId="19" fillId="0" borderId="0" xfId="0" applyFont="1"/>
    <xf numFmtId="0" fontId="21" fillId="0" borderId="0" xfId="0" applyFont="1"/>
    <xf numFmtId="0" fontId="22" fillId="0" borderId="10" xfId="0" applyFont="1" applyBorder="1" applyAlignment="1">
      <alignment horizontal="center" wrapText="1"/>
    </xf>
    <xf numFmtId="0" fontId="22" fillId="0" borderId="11"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12" xfId="0" applyNumberFormat="1" applyFont="1" applyFill="1" applyBorder="1" applyAlignment="1" applyProtection="1">
      <alignment horizontal="center" vertical="center" wrapText="1"/>
    </xf>
    <xf numFmtId="0" fontId="23" fillId="0" borderId="12" xfId="0" applyFont="1" applyBorder="1" applyAlignment="1">
      <alignment horizontal="center" vertical="center" wrapText="1"/>
    </xf>
    <xf numFmtId="0" fontId="23" fillId="0" borderId="13" xfId="0" applyFont="1" applyBorder="1" applyAlignment="1">
      <alignment horizontal="center" vertical="center" wrapText="1"/>
    </xf>
    <xf numFmtId="0" fontId="24" fillId="0" borderId="14" xfId="0" applyFont="1" applyFill="1" applyBorder="1"/>
    <xf numFmtId="49" fontId="22" fillId="0" borderId="15" xfId="0" applyNumberFormat="1" applyFont="1" applyFill="1" applyBorder="1" applyAlignment="1" applyProtection="1">
      <alignment horizontal="center" vertical="top" wrapText="1"/>
      <protection locked="0"/>
    </xf>
    <xf numFmtId="0" fontId="22" fillId="0" borderId="16" xfId="0" applyFont="1" applyFill="1" applyBorder="1" applyAlignment="1" applyProtection="1">
      <alignment vertical="top" wrapText="1"/>
      <protection locked="0"/>
    </xf>
    <xf numFmtId="0" fontId="22" fillId="0" borderId="15" xfId="0" applyFont="1" applyFill="1" applyBorder="1" applyAlignment="1">
      <alignment horizontal="center" vertical="center" wrapText="1"/>
    </xf>
    <xf numFmtId="1" fontId="22" fillId="0" borderId="16" xfId="0" applyNumberFormat="1" applyFont="1" applyFill="1" applyBorder="1" applyAlignment="1">
      <alignment horizontal="center" vertical="center" wrapText="1"/>
    </xf>
    <xf numFmtId="0" fontId="20" fillId="0" borderId="0" xfId="0" applyFont="1" applyFill="1"/>
    <xf numFmtId="0" fontId="24" fillId="0" borderId="0" xfId="0" applyFont="1" applyFill="1"/>
    <xf numFmtId="0" fontId="18" fillId="6" borderId="17" xfId="0" applyFont="1" applyFill="1" applyBorder="1"/>
    <xf numFmtId="49" fontId="19" fillId="0" borderId="18" xfId="0" applyNumberFormat="1" applyFont="1" applyFill="1" applyBorder="1" applyAlignment="1" applyProtection="1">
      <alignment horizontal="center" vertical="center" wrapText="1"/>
      <protection locked="0"/>
    </xf>
    <xf numFmtId="0" fontId="19" fillId="0" borderId="19" xfId="0" applyFont="1" applyFill="1" applyBorder="1" applyAlignment="1">
      <alignment wrapText="1"/>
    </xf>
    <xf numFmtId="0" fontId="25" fillId="0" borderId="19" xfId="0" applyFont="1" applyFill="1" applyBorder="1" applyAlignment="1" applyProtection="1">
      <alignment vertical="center" wrapText="1"/>
      <protection locked="0"/>
    </xf>
    <xf numFmtId="0" fontId="19" fillId="0" borderId="19" xfId="0" applyFont="1" applyFill="1" applyBorder="1" applyAlignment="1">
      <alignment horizontal="center" vertical="center" wrapText="1"/>
    </xf>
    <xf numFmtId="0" fontId="19" fillId="0" borderId="20" xfId="0" applyFont="1" applyFill="1" applyBorder="1" applyAlignment="1">
      <alignment horizontal="center" vertical="center" wrapText="1"/>
    </xf>
    <xf numFmtId="0" fontId="21" fillId="6" borderId="0" xfId="0" applyFont="1" applyFill="1"/>
    <xf numFmtId="0" fontId="18" fillId="6" borderId="0" xfId="0" applyFont="1" applyFill="1"/>
    <xf numFmtId="0" fontId="18" fillId="0" borderId="21" xfId="0" applyFont="1" applyBorder="1"/>
    <xf numFmtId="0" fontId="26" fillId="0" borderId="2" xfId="0" applyFont="1" applyFill="1" applyBorder="1" applyAlignment="1" applyProtection="1">
      <alignment vertical="top" wrapText="1"/>
      <protection locked="0"/>
    </xf>
    <xf numFmtId="0" fontId="18" fillId="6" borderId="21" xfId="0" applyFont="1" applyFill="1" applyBorder="1"/>
    <xf numFmtId="49" fontId="19" fillId="0" borderId="22" xfId="0" applyNumberFormat="1" applyFont="1" applyFill="1" applyBorder="1" applyAlignment="1" applyProtection="1">
      <alignment horizontal="center" vertical="center" wrapText="1"/>
      <protection locked="0"/>
    </xf>
    <xf numFmtId="0" fontId="19" fillId="0" borderId="2" xfId="0" applyFont="1" applyFill="1" applyBorder="1" applyAlignment="1">
      <alignment wrapText="1"/>
    </xf>
    <xf numFmtId="0" fontId="25" fillId="0" borderId="2" xfId="0" applyFont="1" applyFill="1" applyBorder="1" applyAlignment="1" applyProtection="1">
      <alignment vertical="center" wrapText="1"/>
      <protection locked="0"/>
    </xf>
    <xf numFmtId="0" fontId="19" fillId="0" borderId="2" xfId="0" applyFont="1" applyFill="1" applyBorder="1" applyAlignment="1">
      <alignment horizontal="center" vertical="center" wrapText="1"/>
    </xf>
    <xf numFmtId="0" fontId="19" fillId="0" borderId="23" xfId="0" applyFont="1" applyFill="1" applyBorder="1" applyAlignment="1">
      <alignment horizontal="center" vertical="center" wrapText="1"/>
    </xf>
    <xf numFmtId="0" fontId="19" fillId="0" borderId="2" xfId="0" applyFont="1" applyFill="1" applyBorder="1" applyAlignment="1">
      <alignment vertical="top" wrapText="1"/>
    </xf>
    <xf numFmtId="0" fontId="19" fillId="0" borderId="2" xfId="0" applyFont="1" applyFill="1" applyBorder="1" applyAlignment="1">
      <alignment horizontal="left" wrapText="1"/>
    </xf>
    <xf numFmtId="0" fontId="19" fillId="0" borderId="2" xfId="0" applyFont="1" applyFill="1" applyBorder="1" applyAlignment="1">
      <alignment vertical="center" wrapText="1"/>
    </xf>
    <xf numFmtId="0" fontId="25" fillId="0" borderId="22" xfId="0" applyFont="1" applyFill="1" applyBorder="1" applyAlignment="1" applyProtection="1">
      <alignment vertical="top" wrapText="1"/>
      <protection locked="0"/>
    </xf>
    <xf numFmtId="0" fontId="19" fillId="0" borderId="2" xfId="0" applyFont="1" applyFill="1" applyBorder="1" applyAlignment="1">
      <alignment horizontal="center" vertical="center"/>
    </xf>
    <xf numFmtId="0" fontId="25" fillId="0" borderId="2" xfId="0" applyFont="1" applyFill="1" applyBorder="1" applyAlignment="1" applyProtection="1">
      <alignment vertical="top" wrapText="1"/>
      <protection locked="0"/>
    </xf>
    <xf numFmtId="0" fontId="25" fillId="0" borderId="22" xfId="0" applyFont="1" applyFill="1" applyBorder="1" applyAlignment="1" applyProtection="1">
      <alignment vertical="center" wrapText="1"/>
      <protection locked="0"/>
    </xf>
    <xf numFmtId="49" fontId="19" fillId="0" borderId="24" xfId="0" applyNumberFormat="1" applyFont="1" applyFill="1" applyBorder="1" applyAlignment="1" applyProtection="1">
      <alignment horizontal="center" vertical="center" wrapText="1"/>
      <protection locked="0"/>
    </xf>
    <xf numFmtId="0" fontId="19" fillId="0" borderId="25" xfId="0" applyFont="1" applyFill="1" applyBorder="1" applyAlignment="1">
      <alignment horizontal="left" vertical="center" wrapText="1"/>
    </xf>
    <xf numFmtId="0" fontId="25" fillId="0" borderId="25" xfId="0" applyFont="1" applyFill="1" applyBorder="1" applyAlignment="1" applyProtection="1">
      <alignment vertical="top" wrapText="1"/>
      <protection locked="0"/>
    </xf>
    <xf numFmtId="0" fontId="19" fillId="0" borderId="26" xfId="0" applyFont="1" applyFill="1" applyBorder="1" applyAlignment="1">
      <alignment horizontal="center" vertical="center" wrapText="1"/>
    </xf>
    <xf numFmtId="0" fontId="19" fillId="0" borderId="2" xfId="0" applyFont="1" applyFill="1" applyBorder="1" applyAlignment="1" applyProtection="1">
      <alignment vertical="top" wrapText="1"/>
      <protection locked="0"/>
    </xf>
    <xf numFmtId="0" fontId="19" fillId="0" borderId="25" xfId="0" applyFont="1" applyFill="1" applyBorder="1"/>
    <xf numFmtId="0" fontId="25" fillId="0" borderId="26" xfId="0" applyFont="1" applyFill="1" applyBorder="1" applyAlignment="1" applyProtection="1">
      <alignment vertical="top" wrapText="1"/>
      <protection locked="0"/>
    </xf>
    <xf numFmtId="49" fontId="27" fillId="0" borderId="22" xfId="0" applyNumberFormat="1" applyFont="1" applyFill="1" applyBorder="1" applyAlignment="1" applyProtection="1">
      <alignment horizontal="center" vertical="center" wrapText="1"/>
      <protection locked="0"/>
    </xf>
    <xf numFmtId="0" fontId="26" fillId="0" borderId="22" xfId="0" applyFont="1" applyFill="1" applyBorder="1" applyAlignment="1" applyProtection="1">
      <alignment vertical="top" wrapText="1"/>
      <protection locked="0"/>
    </xf>
    <xf numFmtId="0" fontId="28" fillId="0" borderId="2" xfId="0" applyFont="1" applyFill="1" applyBorder="1" applyAlignment="1" applyProtection="1">
      <alignment vertical="top" wrapText="1"/>
      <protection locked="0"/>
    </xf>
    <xf numFmtId="0" fontId="27" fillId="0" borderId="2" xfId="0" applyFont="1" applyFill="1" applyBorder="1" applyAlignment="1">
      <alignment wrapText="1"/>
    </xf>
    <xf numFmtId="0" fontId="26" fillId="0" borderId="2" xfId="0" applyFont="1" applyFill="1" applyBorder="1" applyAlignment="1" applyProtection="1">
      <alignment vertical="center" wrapText="1"/>
      <protection locked="0"/>
    </xf>
    <xf numFmtId="0" fontId="27" fillId="0" borderId="2" xfId="0" applyFont="1" applyFill="1" applyBorder="1" applyAlignment="1">
      <alignment horizontal="center" vertical="center" wrapText="1"/>
    </xf>
    <xf numFmtId="0" fontId="27" fillId="0" borderId="20" xfId="0" applyFont="1" applyFill="1" applyBorder="1" applyAlignment="1">
      <alignment horizontal="center" vertical="center" wrapText="1"/>
    </xf>
    <xf numFmtId="49" fontId="27" fillId="0" borderId="24" xfId="0" applyNumberFormat="1" applyFont="1" applyFill="1" applyBorder="1" applyAlignment="1" applyProtection="1">
      <alignment horizontal="center" vertical="center" wrapText="1"/>
      <protection locked="0"/>
    </xf>
    <xf numFmtId="0" fontId="27" fillId="0" borderId="19" xfId="0" applyFont="1" applyFill="1" applyBorder="1" applyAlignment="1">
      <alignment vertical="center" wrapText="1"/>
    </xf>
    <xf numFmtId="0" fontId="27" fillId="0" borderId="26" xfId="0" applyFont="1" applyFill="1" applyBorder="1" applyAlignment="1">
      <alignment horizontal="center" vertical="center" wrapText="1"/>
    </xf>
    <xf numFmtId="49" fontId="27" fillId="0" borderId="19" xfId="0" applyNumberFormat="1" applyFont="1" applyFill="1" applyBorder="1" applyAlignment="1" applyProtection="1">
      <alignment horizontal="center" vertical="center" wrapText="1"/>
      <protection locked="0"/>
    </xf>
    <xf numFmtId="0" fontId="27" fillId="0" borderId="2" xfId="0" applyFont="1" applyFill="1" applyBorder="1" applyAlignment="1">
      <alignment vertical="center" wrapText="1"/>
    </xf>
    <xf numFmtId="0" fontId="27" fillId="0" borderId="19" xfId="0" applyFont="1" applyFill="1" applyBorder="1" applyAlignment="1">
      <alignment horizontal="center" vertical="center" wrapText="1"/>
    </xf>
    <xf numFmtId="0" fontId="18" fillId="24" borderId="21" xfId="0" applyFont="1" applyFill="1" applyBorder="1"/>
    <xf numFmtId="49" fontId="27" fillId="0" borderId="2" xfId="0" applyNumberFormat="1" applyFont="1" applyFill="1" applyBorder="1" applyAlignment="1" applyProtection="1">
      <alignment horizontal="center" vertical="center" wrapText="1"/>
      <protection locked="0"/>
    </xf>
    <xf numFmtId="0" fontId="26" fillId="0" borderId="25" xfId="0" applyFont="1" applyFill="1" applyBorder="1" applyAlignment="1" applyProtection="1">
      <alignment vertical="top" wrapText="1"/>
      <protection locked="0"/>
    </xf>
    <xf numFmtId="0" fontId="18" fillId="24" borderId="0" xfId="0" applyFont="1" applyFill="1"/>
    <xf numFmtId="49" fontId="19" fillId="0" borderId="25" xfId="0" applyNumberFormat="1" applyFont="1" applyFill="1" applyBorder="1" applyAlignment="1" applyProtection="1">
      <alignment horizontal="center" vertical="center" wrapText="1"/>
      <protection locked="0"/>
    </xf>
    <xf numFmtId="0" fontId="19" fillId="0" borderId="19" xfId="0" applyFont="1" applyFill="1" applyBorder="1" applyAlignment="1">
      <alignment vertical="center" wrapText="1"/>
    </xf>
    <xf numFmtId="0" fontId="25" fillId="0" borderId="27" xfId="0" applyFont="1" applyFill="1" applyBorder="1" applyAlignment="1" applyProtection="1">
      <alignment vertical="top" wrapText="1"/>
      <protection locked="0"/>
    </xf>
    <xf numFmtId="0" fontId="18" fillId="25" borderId="21" xfId="0" applyFont="1" applyFill="1" applyBorder="1"/>
    <xf numFmtId="0" fontId="19" fillId="0" borderId="28" xfId="0" applyFont="1" applyFill="1" applyBorder="1" applyAlignment="1">
      <alignment vertical="top" wrapText="1"/>
    </xf>
    <xf numFmtId="0" fontId="18" fillId="25" borderId="0" xfId="0" applyFont="1" applyFill="1"/>
    <xf numFmtId="0" fontId="19" fillId="0" borderId="25" xfId="0" applyFont="1" applyFill="1" applyBorder="1" applyAlignment="1" applyProtection="1">
      <alignment vertical="top" wrapText="1"/>
      <protection locked="0"/>
    </xf>
    <xf numFmtId="0" fontId="18" fillId="25" borderId="29" xfId="0" applyFont="1" applyFill="1" applyBorder="1"/>
    <xf numFmtId="0" fontId="19" fillId="0" borderId="22" xfId="0" applyFont="1" applyFill="1" applyBorder="1" applyAlignment="1">
      <alignment vertical="center" wrapText="1"/>
    </xf>
    <xf numFmtId="0" fontId="19" fillId="0" borderId="0" xfId="0" applyFont="1" applyFill="1" applyBorder="1" applyAlignment="1">
      <alignment horizontal="center"/>
    </xf>
    <xf numFmtId="0" fontId="19" fillId="0" borderId="30" xfId="0" applyFont="1" applyFill="1" applyBorder="1" applyAlignment="1">
      <alignment horizontal="center" vertical="center" wrapText="1"/>
    </xf>
    <xf numFmtId="0" fontId="24" fillId="0" borderId="29" xfId="0" applyFont="1" applyBorder="1"/>
    <xf numFmtId="49" fontId="22" fillId="0" borderId="14" xfId="0" applyNumberFormat="1" applyFont="1" applyFill="1" applyBorder="1" applyAlignment="1" applyProtection="1">
      <alignment horizontal="center" vertical="center" wrapText="1"/>
      <protection locked="0"/>
    </xf>
    <xf numFmtId="49" fontId="22" fillId="0" borderId="16" xfId="0" applyNumberFormat="1" applyFont="1" applyFill="1" applyBorder="1" applyAlignment="1" applyProtection="1">
      <alignment horizontal="center" vertical="center" wrapText="1"/>
      <protection locked="0"/>
    </xf>
    <xf numFmtId="0" fontId="22" fillId="0" borderId="16" xfId="0" applyFont="1" applyFill="1" applyBorder="1" applyAlignment="1">
      <alignment horizontal="left" vertical="center" wrapText="1"/>
    </xf>
    <xf numFmtId="0" fontId="29" fillId="0" borderId="16" xfId="0" applyFont="1" applyFill="1" applyBorder="1" applyAlignment="1" applyProtection="1">
      <alignment vertical="top" wrapText="1"/>
      <protection locked="0"/>
    </xf>
    <xf numFmtId="0" fontId="22" fillId="0" borderId="16" xfId="0" applyFont="1" applyFill="1" applyBorder="1" applyAlignment="1">
      <alignment horizontal="center" vertical="center" wrapText="1"/>
    </xf>
    <xf numFmtId="0" fontId="24" fillId="0" borderId="0" xfId="0" applyFont="1"/>
    <xf numFmtId="0" fontId="18" fillId="0" borderId="29" xfId="0" applyFont="1" applyBorder="1"/>
    <xf numFmtId="49" fontId="19" fillId="0" borderId="19" xfId="0" applyNumberFormat="1" applyFont="1" applyFill="1" applyBorder="1" applyAlignment="1" applyProtection="1">
      <alignment horizontal="center" vertical="center" wrapText="1"/>
      <protection locked="0"/>
    </xf>
    <xf numFmtId="0" fontId="19" fillId="0" borderId="19" xfId="0" applyFont="1" applyFill="1" applyBorder="1" applyAlignment="1">
      <alignment horizontal="left" vertical="center" wrapText="1"/>
    </xf>
    <xf numFmtId="0" fontId="25" fillId="0" borderId="19" xfId="0" applyFont="1" applyFill="1" applyBorder="1" applyAlignment="1" applyProtection="1">
      <alignment vertical="top" wrapText="1"/>
      <protection locked="0"/>
    </xf>
    <xf numFmtId="49" fontId="19" fillId="0" borderId="2" xfId="0" applyNumberFormat="1" applyFont="1" applyFill="1" applyBorder="1" applyAlignment="1" applyProtection="1">
      <alignment horizontal="center" vertical="center" wrapText="1"/>
      <protection locked="0"/>
    </xf>
    <xf numFmtId="0" fontId="19" fillId="0" borderId="2" xfId="0" applyFont="1" applyFill="1" applyBorder="1" applyAlignment="1">
      <alignment horizontal="left" vertical="center" wrapText="1"/>
    </xf>
    <xf numFmtId="49" fontId="19" fillId="0" borderId="0" xfId="0" applyNumberFormat="1" applyFont="1" applyFill="1" applyBorder="1" applyAlignment="1" applyProtection="1">
      <alignment horizontal="center" vertical="center" wrapText="1"/>
      <protection locked="0"/>
    </xf>
    <xf numFmtId="0" fontId="26" fillId="0" borderId="26" xfId="0" applyFont="1" applyFill="1" applyBorder="1" applyAlignment="1" applyProtection="1">
      <alignment vertical="top" wrapText="1"/>
      <protection locked="0"/>
    </xf>
    <xf numFmtId="49" fontId="22" fillId="0" borderId="15" xfId="0" applyNumberFormat="1" applyFont="1" applyFill="1" applyBorder="1" applyAlignment="1" applyProtection="1">
      <alignment horizontal="center" vertical="center" wrapText="1"/>
      <protection locked="0"/>
    </xf>
    <xf numFmtId="49" fontId="22" fillId="0" borderId="31" xfId="0" applyNumberFormat="1" applyFont="1" applyFill="1" applyBorder="1" applyAlignment="1" applyProtection="1">
      <alignment horizontal="center" vertical="center" wrapText="1"/>
      <protection locked="0"/>
    </xf>
    <xf numFmtId="0" fontId="22" fillId="0" borderId="31" xfId="0" applyFont="1" applyFill="1" applyBorder="1" applyAlignment="1" applyProtection="1">
      <alignment vertical="top" wrapText="1"/>
      <protection locked="0"/>
    </xf>
    <xf numFmtId="0" fontId="29" fillId="0" borderId="16" xfId="0" applyFont="1" applyFill="1" applyBorder="1"/>
    <xf numFmtId="0" fontId="22" fillId="0" borderId="16" xfId="0" applyFont="1" applyFill="1" applyBorder="1" applyAlignment="1">
      <alignment horizontal="center" vertical="center"/>
    </xf>
    <xf numFmtId="0" fontId="22" fillId="0" borderId="32" xfId="0" applyFont="1" applyFill="1" applyBorder="1" applyAlignment="1">
      <alignment horizontal="center" vertical="center"/>
    </xf>
    <xf numFmtId="49" fontId="19" fillId="0" borderId="27" xfId="0" applyNumberFormat="1" applyFont="1" applyFill="1" applyBorder="1" applyAlignment="1" applyProtection="1">
      <alignment horizontal="center" vertical="center" wrapText="1"/>
      <protection locked="0"/>
    </xf>
    <xf numFmtId="0" fontId="19" fillId="0" borderId="25" xfId="0" applyFont="1" applyFill="1" applyBorder="1" applyAlignment="1">
      <alignment horizontal="center" vertical="center"/>
    </xf>
    <xf numFmtId="0" fontId="19" fillId="0" borderId="25" xfId="0" applyFont="1" applyFill="1" applyBorder="1" applyAlignment="1">
      <alignment horizontal="center" vertical="center" wrapText="1"/>
    </xf>
    <xf numFmtId="0" fontId="19" fillId="0" borderId="33" xfId="0" applyFont="1" applyFill="1" applyBorder="1" applyAlignment="1">
      <alignment horizontal="center" vertical="center" wrapText="1"/>
    </xf>
    <xf numFmtId="0" fontId="18" fillId="6" borderId="34" xfId="0" applyFont="1" applyFill="1" applyBorder="1"/>
    <xf numFmtId="0" fontId="18" fillId="0" borderId="14" xfId="0" applyFont="1" applyBorder="1"/>
    <xf numFmtId="0" fontId="18" fillId="0" borderId="17" xfId="0" applyFont="1" applyBorder="1"/>
    <xf numFmtId="0" fontId="19" fillId="0" borderId="19" xfId="0" applyFont="1" applyFill="1" applyBorder="1" applyAlignment="1">
      <alignment vertical="top" wrapText="1"/>
    </xf>
    <xf numFmtId="0" fontId="18" fillId="0" borderId="0" xfId="0" applyFont="1" applyFill="1" applyBorder="1"/>
    <xf numFmtId="0" fontId="19" fillId="0" borderId="19" xfId="0" applyFont="1" applyFill="1" applyBorder="1" applyAlignment="1">
      <alignment horizontal="center" vertical="center"/>
    </xf>
    <xf numFmtId="0" fontId="19" fillId="0" borderId="2" xfId="0" applyFont="1" applyFill="1" applyBorder="1" applyAlignment="1" applyProtection="1">
      <alignment horizontal="left" vertical="top" wrapText="1"/>
      <protection locked="0"/>
    </xf>
    <xf numFmtId="49" fontId="19" fillId="0" borderId="35" xfId="0" applyNumberFormat="1" applyFont="1" applyFill="1" applyBorder="1" applyAlignment="1" applyProtection="1">
      <alignment horizontal="center" vertical="center" wrapText="1"/>
      <protection locked="0"/>
    </xf>
    <xf numFmtId="0" fontId="19" fillId="0" borderId="36" xfId="0" applyFont="1" applyFill="1" applyBorder="1" applyAlignment="1">
      <alignment vertical="center" wrapText="1"/>
    </xf>
    <xf numFmtId="0" fontId="19" fillId="0" borderId="25" xfId="0" applyFont="1" applyFill="1" applyBorder="1" applyAlignment="1">
      <alignment vertical="center" wrapText="1"/>
    </xf>
    <xf numFmtId="0" fontId="18" fillId="25" borderId="37" xfId="0" applyFont="1" applyFill="1" applyBorder="1"/>
    <xf numFmtId="0" fontId="19" fillId="0" borderId="27" xfId="0" applyFont="1" applyFill="1" applyBorder="1" applyAlignment="1">
      <alignment vertical="center" wrapText="1"/>
    </xf>
    <xf numFmtId="0" fontId="18" fillId="6" borderId="38" xfId="0" applyFont="1" applyFill="1" applyBorder="1"/>
    <xf numFmtId="0" fontId="19" fillId="0" borderId="26" xfId="0" applyFont="1" applyFill="1" applyBorder="1" applyAlignment="1">
      <alignment horizontal="center" vertical="center"/>
    </xf>
    <xf numFmtId="0" fontId="19" fillId="0" borderId="26" xfId="0" applyFont="1" applyFill="1" applyBorder="1" applyAlignment="1">
      <alignment vertical="center" wrapText="1"/>
    </xf>
    <xf numFmtId="0" fontId="25" fillId="0" borderId="24" xfId="0" applyFont="1" applyFill="1" applyBorder="1" applyAlignment="1" applyProtection="1">
      <alignment vertical="top" wrapText="1"/>
      <protection locked="0"/>
    </xf>
    <xf numFmtId="0" fontId="19" fillId="0" borderId="39" xfId="0" applyFont="1" applyFill="1" applyBorder="1" applyAlignment="1">
      <alignment horizontal="center" vertical="center" wrapText="1"/>
    </xf>
    <xf numFmtId="0" fontId="29" fillId="0" borderId="15" xfId="0" applyFont="1" applyFill="1" applyBorder="1" applyAlignment="1">
      <alignment horizontal="center" vertical="center" wrapText="1"/>
    </xf>
    <xf numFmtId="49" fontId="19" fillId="6" borderId="0" xfId="0" applyNumberFormat="1" applyFont="1" applyFill="1" applyBorder="1" applyAlignment="1" applyProtection="1">
      <alignment horizontal="center" vertical="center" wrapText="1"/>
      <protection locked="0"/>
    </xf>
    <xf numFmtId="0" fontId="19" fillId="6" borderId="0" xfId="0" applyFont="1" applyFill="1" applyBorder="1" applyAlignment="1">
      <alignment wrapText="1"/>
    </xf>
    <xf numFmtId="0" fontId="25" fillId="6" borderId="0" xfId="0" applyFont="1" applyFill="1" applyBorder="1" applyAlignment="1" applyProtection="1">
      <alignment vertical="top" wrapText="1"/>
      <protection locked="0"/>
    </xf>
    <xf numFmtId="0" fontId="19" fillId="6" borderId="0" xfId="0" applyFont="1" applyFill="1" applyBorder="1" applyAlignment="1">
      <alignment horizontal="center"/>
    </xf>
    <xf numFmtId="0" fontId="25" fillId="0" borderId="2" xfId="0" applyFont="1" applyFill="1" applyBorder="1" applyAlignment="1">
      <alignment vertical="top" wrapText="1"/>
    </xf>
    <xf numFmtId="0" fontId="19" fillId="0" borderId="25" xfId="0" applyFont="1" applyFill="1" applyBorder="1" applyAlignment="1">
      <alignment wrapText="1"/>
    </xf>
    <xf numFmtId="0" fontId="25" fillId="0" borderId="25" xfId="0" applyFont="1" applyFill="1" applyBorder="1" applyAlignment="1">
      <alignment vertical="top" wrapText="1"/>
    </xf>
    <xf numFmtId="0" fontId="18" fillId="0" borderId="0" xfId="0" applyFont="1" applyFill="1" applyBorder="1" applyAlignment="1">
      <alignment horizontal="center" vertical="center"/>
    </xf>
    <xf numFmtId="0" fontId="18" fillId="0" borderId="40" xfId="0" applyFont="1" applyFill="1" applyBorder="1" applyAlignment="1">
      <alignment horizontal="center" vertical="center"/>
    </xf>
    <xf numFmtId="49" fontId="19" fillId="0" borderId="41" xfId="0" applyNumberFormat="1" applyFont="1" applyFill="1" applyBorder="1" applyAlignment="1" applyProtection="1">
      <alignment horizontal="center" vertical="center" wrapText="1"/>
      <protection locked="0"/>
    </xf>
    <xf numFmtId="0" fontId="19" fillId="0" borderId="42" xfId="0" applyFont="1" applyFill="1" applyBorder="1" applyAlignment="1">
      <alignment horizontal="center" vertical="center"/>
    </xf>
    <xf numFmtId="0" fontId="22" fillId="0" borderId="42" xfId="0" applyFont="1" applyFill="1" applyBorder="1" applyAlignment="1">
      <alignment horizontal="center" vertical="center"/>
    </xf>
    <xf numFmtId="0" fontId="18" fillId="0" borderId="34" xfId="0" applyFont="1" applyBorder="1"/>
    <xf numFmtId="0" fontId="19" fillId="0" borderId="25" xfId="0" applyFont="1" applyFill="1" applyBorder="1" applyAlignment="1" applyProtection="1">
      <alignment horizontal="left" vertical="top" wrapText="1"/>
      <protection locked="0"/>
    </xf>
    <xf numFmtId="49" fontId="19" fillId="0" borderId="2" xfId="0" applyNumberFormat="1" applyFont="1" applyFill="1" applyBorder="1" applyAlignment="1" applyProtection="1">
      <alignment vertical="center" wrapText="1"/>
      <protection locked="0"/>
    </xf>
    <xf numFmtId="49" fontId="19" fillId="0" borderId="19" xfId="0" applyNumberFormat="1" applyFont="1" applyFill="1" applyBorder="1" applyAlignment="1" applyProtection="1">
      <alignment vertical="center" wrapText="1"/>
      <protection locked="0"/>
    </xf>
    <xf numFmtId="0" fontId="25" fillId="0" borderId="43" xfId="0" applyFont="1" applyFill="1" applyBorder="1" applyAlignment="1" applyProtection="1">
      <alignment vertical="center" wrapText="1"/>
      <protection locked="0"/>
    </xf>
    <xf numFmtId="0" fontId="27" fillId="0" borderId="2" xfId="0" applyFont="1" applyFill="1" applyBorder="1" applyAlignment="1">
      <alignment horizontal="center" vertical="center"/>
    </xf>
    <xf numFmtId="0" fontId="25" fillId="0" borderId="44" xfId="0" applyFont="1" applyFill="1" applyBorder="1" applyAlignment="1" applyProtection="1">
      <alignment vertical="center" wrapText="1"/>
      <protection locked="0"/>
    </xf>
    <xf numFmtId="0" fontId="19" fillId="0" borderId="45" xfId="0" applyFont="1" applyFill="1" applyBorder="1" applyAlignment="1" applyProtection="1">
      <alignment horizontal="left" vertical="top" wrapText="1"/>
      <protection locked="0"/>
    </xf>
    <xf numFmtId="0" fontId="26" fillId="0" borderId="44" xfId="0" applyFont="1" applyFill="1" applyBorder="1" applyAlignment="1" applyProtection="1">
      <alignment vertical="center" wrapText="1"/>
      <protection locked="0"/>
    </xf>
    <xf numFmtId="0" fontId="19" fillId="0" borderId="45" xfId="0" applyFont="1" applyFill="1" applyBorder="1" applyAlignment="1">
      <alignment vertical="top" wrapText="1"/>
    </xf>
    <xf numFmtId="0" fontId="25" fillId="0" borderId="25" xfId="0" applyFont="1" applyFill="1" applyBorder="1" applyAlignment="1" applyProtection="1">
      <alignment vertical="center" wrapText="1"/>
      <protection locked="0"/>
    </xf>
    <xf numFmtId="0" fontId="25" fillId="0" borderId="2" xfId="0" applyFont="1" applyFill="1" applyBorder="1" applyAlignment="1">
      <alignment horizontal="left" wrapText="1"/>
    </xf>
    <xf numFmtId="0" fontId="27" fillId="0" borderId="23" xfId="0" applyFont="1" applyFill="1" applyBorder="1" applyAlignment="1">
      <alignment horizontal="center" vertical="center" wrapText="1"/>
    </xf>
    <xf numFmtId="0" fontId="26" fillId="0" borderId="2" xfId="0" applyFont="1" applyFill="1" applyBorder="1" applyAlignment="1">
      <alignment horizontal="left" wrapText="1"/>
    </xf>
    <xf numFmtId="0" fontId="25" fillId="0" borderId="25" xfId="0" applyFont="1" applyFill="1" applyBorder="1" applyAlignment="1">
      <alignment horizontal="left" wrapText="1"/>
    </xf>
    <xf numFmtId="0" fontId="18" fillId="0" borderId="46" xfId="0" applyFont="1" applyBorder="1"/>
    <xf numFmtId="0" fontId="22" fillId="0" borderId="16" xfId="0" applyFont="1" applyFill="1" applyBorder="1" applyAlignment="1">
      <alignment vertical="center" wrapText="1"/>
    </xf>
    <xf numFmtId="0" fontId="29" fillId="0" borderId="15" xfId="0" applyFont="1" applyFill="1" applyBorder="1" applyAlignment="1" applyProtection="1">
      <alignment vertical="top" wrapText="1"/>
      <protection locked="0"/>
    </xf>
    <xf numFmtId="0" fontId="22" fillId="0" borderId="47" xfId="0" applyFont="1" applyFill="1" applyBorder="1" applyAlignment="1">
      <alignment horizontal="center" vertical="center"/>
    </xf>
    <xf numFmtId="0" fontId="18" fillId="0" borderId="48" xfId="0" applyFont="1" applyBorder="1"/>
    <xf numFmtId="0" fontId="25" fillId="0" borderId="49" xfId="0" applyFont="1" applyFill="1" applyBorder="1" applyAlignment="1" applyProtection="1">
      <alignment vertical="center" wrapText="1"/>
      <protection locked="0"/>
    </xf>
    <xf numFmtId="0" fontId="25" fillId="0" borderId="50" xfId="0" applyFont="1" applyFill="1" applyBorder="1" applyAlignment="1" applyProtection="1">
      <alignment vertical="center" wrapText="1"/>
      <protection locked="0"/>
    </xf>
    <xf numFmtId="49" fontId="19" fillId="0" borderId="27" xfId="0" applyNumberFormat="1" applyFont="1" applyFill="1" applyBorder="1" applyAlignment="1" applyProtection="1">
      <alignment horizontal="center" vertical="center"/>
      <protection locked="0"/>
    </xf>
    <xf numFmtId="0" fontId="26" fillId="0" borderId="51" xfId="0" applyFont="1" applyFill="1" applyBorder="1" applyAlignment="1" applyProtection="1">
      <alignment vertical="center" wrapText="1"/>
      <protection locked="0"/>
    </xf>
    <xf numFmtId="0" fontId="26" fillId="0" borderId="50" xfId="0" applyFont="1" applyFill="1" applyBorder="1" applyAlignment="1" applyProtection="1">
      <alignment vertical="center" wrapText="1"/>
      <protection locked="0"/>
    </xf>
    <xf numFmtId="49" fontId="22" fillId="0" borderId="15" xfId="0" applyNumberFormat="1" applyFont="1" applyFill="1" applyBorder="1" applyAlignment="1" applyProtection="1">
      <alignment horizontal="center" vertical="center"/>
      <protection locked="0"/>
    </xf>
    <xf numFmtId="0" fontId="22" fillId="0" borderId="32" xfId="0" applyFont="1" applyFill="1" applyBorder="1" applyAlignment="1">
      <alignment horizontal="center" vertical="center" wrapText="1"/>
    </xf>
    <xf numFmtId="0" fontId="18" fillId="0" borderId="40" xfId="0" applyFont="1" applyFill="1" applyBorder="1"/>
    <xf numFmtId="0" fontId="19" fillId="0" borderId="52" xfId="0" applyFont="1" applyFill="1" applyBorder="1" applyAlignment="1">
      <alignment horizontal="center" vertical="center" wrapText="1"/>
    </xf>
    <xf numFmtId="49" fontId="19" fillId="0" borderId="18" xfId="0" applyNumberFormat="1" applyFont="1" applyFill="1" applyBorder="1" applyAlignment="1" applyProtection="1">
      <alignment horizontal="center" vertical="center"/>
      <protection locked="0"/>
    </xf>
    <xf numFmtId="49" fontId="19" fillId="0" borderId="24" xfId="0" applyNumberFormat="1" applyFont="1" applyFill="1" applyBorder="1" applyAlignment="1" applyProtection="1">
      <alignment horizontal="center" vertical="center"/>
      <protection locked="0"/>
    </xf>
    <xf numFmtId="0" fontId="25" fillId="0" borderId="26" xfId="0" applyFont="1" applyFill="1" applyBorder="1" applyAlignment="1" applyProtection="1">
      <alignment horizontal="left" vertical="top" wrapText="1"/>
      <protection locked="0"/>
    </xf>
    <xf numFmtId="1" fontId="19" fillId="0" borderId="26" xfId="0" applyNumberFormat="1" applyFont="1" applyFill="1" applyBorder="1" applyAlignment="1">
      <alignment horizontal="center" vertical="center"/>
    </xf>
    <xf numFmtId="0" fontId="25" fillId="0" borderId="26" xfId="0" applyFont="1" applyFill="1" applyBorder="1" applyAlignment="1" applyProtection="1">
      <alignment vertical="center" wrapText="1"/>
      <protection locked="0"/>
    </xf>
    <xf numFmtId="0" fontId="18" fillId="0" borderId="53" xfId="0" applyFont="1" applyBorder="1"/>
    <xf numFmtId="49" fontId="19" fillId="0" borderId="16" xfId="0" applyNumberFormat="1" applyFont="1" applyFill="1" applyBorder="1" applyAlignment="1" applyProtection="1">
      <alignment horizontal="center" vertical="center" wrapText="1"/>
      <protection locked="0"/>
    </xf>
    <xf numFmtId="0" fontId="25" fillId="0" borderId="16" xfId="0" applyFont="1" applyFill="1" applyBorder="1" applyAlignment="1" applyProtection="1">
      <alignment vertical="center" wrapText="1"/>
      <protection locked="0"/>
    </xf>
    <xf numFmtId="0" fontId="18" fillId="6" borderId="53" xfId="0" applyFont="1" applyFill="1" applyBorder="1"/>
    <xf numFmtId="49" fontId="19" fillId="0" borderId="26" xfId="0" applyNumberFormat="1" applyFont="1" applyFill="1" applyBorder="1" applyAlignment="1" applyProtection="1">
      <alignment horizontal="center" vertical="center" wrapText="1"/>
      <protection locked="0"/>
    </xf>
    <xf numFmtId="0" fontId="18" fillId="0" borderId="54" xfId="0" applyFont="1" applyBorder="1"/>
    <xf numFmtId="49" fontId="22" fillId="0" borderId="14" xfId="0" applyNumberFormat="1" applyFont="1" applyFill="1" applyBorder="1" applyAlignment="1" applyProtection="1">
      <alignment horizontal="center" vertical="center"/>
      <protection locked="0"/>
    </xf>
    <xf numFmtId="0" fontId="25" fillId="0" borderId="16" xfId="0" applyFont="1" applyFill="1" applyBorder="1" applyAlignment="1" applyProtection="1">
      <alignment horizontal="left" vertical="top" wrapText="1"/>
      <protection locked="0"/>
    </xf>
    <xf numFmtId="0" fontId="25" fillId="0" borderId="19" xfId="0" applyFont="1" applyFill="1" applyBorder="1" applyAlignment="1">
      <alignment horizontal="left" wrapText="1"/>
    </xf>
    <xf numFmtId="0" fontId="24" fillId="6" borderId="0" xfId="0" applyFont="1" applyFill="1"/>
    <xf numFmtId="0" fontId="25" fillId="0" borderId="44" xfId="0" applyFont="1" applyFill="1" applyBorder="1" applyAlignment="1">
      <alignment horizontal="left" wrapText="1"/>
    </xf>
    <xf numFmtId="49" fontId="19" fillId="0" borderId="27" xfId="0" applyNumberFormat="1" applyFont="1" applyBorder="1" applyAlignment="1" applyProtection="1">
      <alignment horizontal="center" vertical="center" wrapText="1"/>
      <protection locked="0"/>
    </xf>
    <xf numFmtId="0" fontId="19" fillId="0" borderId="2" xfId="0" applyFont="1" applyBorder="1" applyAlignment="1" applyProtection="1">
      <alignment vertical="top" wrapText="1"/>
      <protection locked="0"/>
    </xf>
    <xf numFmtId="0" fontId="19" fillId="0" borderId="25" xfId="0" applyFont="1" applyBorder="1" applyAlignment="1">
      <alignment horizontal="center" vertical="center"/>
    </xf>
    <xf numFmtId="0" fontId="19" fillId="0" borderId="33" xfId="0" applyFont="1" applyBorder="1" applyAlignment="1">
      <alignment horizontal="center" vertical="center" wrapText="1"/>
    </xf>
    <xf numFmtId="49" fontId="19" fillId="0" borderId="22" xfId="0" applyNumberFormat="1" applyFont="1" applyFill="1" applyBorder="1" applyAlignment="1" applyProtection="1">
      <alignment horizontal="center" vertical="top" wrapText="1"/>
      <protection locked="0"/>
    </xf>
    <xf numFmtId="0" fontId="25" fillId="0" borderId="44" xfId="0" applyFont="1" applyBorder="1" applyAlignment="1">
      <alignment horizontal="left" wrapText="1"/>
    </xf>
    <xf numFmtId="49" fontId="19" fillId="0" borderId="24" xfId="0" applyNumberFormat="1" applyFont="1" applyFill="1" applyBorder="1" applyAlignment="1" applyProtection="1">
      <alignment horizontal="center" vertical="top" wrapText="1"/>
      <protection locked="0"/>
    </xf>
    <xf numFmtId="49" fontId="19" fillId="0" borderId="41" xfId="0" applyNumberFormat="1" applyFont="1" applyFill="1" applyBorder="1" applyAlignment="1" applyProtection="1">
      <alignment horizontal="center" vertical="top" wrapText="1"/>
      <protection locked="0"/>
    </xf>
    <xf numFmtId="49" fontId="19" fillId="0" borderId="25" xfId="0" applyNumberFormat="1" applyFont="1" applyFill="1" applyBorder="1" applyAlignment="1" applyProtection="1">
      <alignment horizontal="center" vertical="top" wrapText="1"/>
      <protection locked="0"/>
    </xf>
    <xf numFmtId="0" fontId="18" fillId="0" borderId="55" xfId="0" applyFont="1" applyBorder="1"/>
    <xf numFmtId="0" fontId="22" fillId="0" borderId="55" xfId="0" applyFont="1" applyFill="1" applyBorder="1" applyAlignment="1" applyProtection="1">
      <alignment horizontal="center" vertical="top"/>
      <protection locked="0"/>
    </xf>
    <xf numFmtId="0" fontId="22" fillId="0" borderId="15" xfId="0" applyFont="1" applyFill="1" applyBorder="1" applyAlignment="1" applyProtection="1">
      <alignment horizontal="center" vertical="top"/>
      <protection locked="0"/>
    </xf>
    <xf numFmtId="0" fontId="22" fillId="0" borderId="56" xfId="0" applyFont="1" applyFill="1" applyBorder="1" applyAlignment="1" applyProtection="1">
      <alignment vertical="top" wrapText="1"/>
      <protection locked="0"/>
    </xf>
    <xf numFmtId="0" fontId="19" fillId="0" borderId="14" xfId="0" applyFont="1" applyFill="1" applyBorder="1"/>
    <xf numFmtId="1" fontId="22" fillId="0" borderId="16" xfId="0" applyNumberFormat="1" applyFont="1" applyFill="1" applyBorder="1" applyAlignment="1">
      <alignment horizontal="center" vertical="center"/>
    </xf>
    <xf numFmtId="0" fontId="30" fillId="0" borderId="0" xfId="0" applyFont="1"/>
    <xf numFmtId="0" fontId="31" fillId="0" borderId="0" xfId="0" applyFont="1"/>
    <xf numFmtId="0" fontId="20" fillId="0" borderId="0" xfId="0" applyFont="1" applyBorder="1" applyAlignment="1">
      <alignment horizontal="center" wrapText="1"/>
    </xf>
    <xf numFmtId="0" fontId="19" fillId="0" borderId="2" xfId="0" applyFont="1" applyFill="1" applyBorder="1" applyAlignment="1">
      <alignment horizontal="left" vertical="top" wrapText="1"/>
    </xf>
    <xf numFmtId="0" fontId="19" fillId="0" borderId="0" xfId="0" applyFont="1" applyBorder="1" applyAlignment="1">
      <alignment horizontal="left" wrapText="1"/>
    </xf>
  </cellXfs>
  <cellStyles count="42">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ейтральный" xfId="35" builtinId="28" customBuiltin="1"/>
    <cellStyle name="Обычный" xfId="0" builtinId="0"/>
    <cellStyle name="Плохой" xfId="36" builtinId="27" customBuiltin="1"/>
    <cellStyle name="Пояснение" xfId="37" builtinId="53" customBuiltin="1"/>
    <cellStyle name="Примечание" xfId="38" builtinId="10" customBuiltin="1"/>
    <cellStyle name="Связанная ячейка" xfId="39" builtinId="24" customBuiltin="1"/>
    <cellStyle name="Текст предупреждения" xfId="40" builtinId="11" customBuiltin="1"/>
    <cellStyle name="Хороший" xfId="41"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98"/>
  <sheetViews>
    <sheetView tabSelected="1" view="pageBreakPreview" zoomScale="25" zoomScaleNormal="25" zoomScaleSheetLayoutView="25" workbookViewId="0">
      <pane xSplit="1" topLeftCell="B1" activePane="topRight" state="frozen"/>
      <selection pane="topRight" activeCell="F5" sqref="F5"/>
    </sheetView>
  </sheetViews>
  <sheetFormatPr defaultRowHeight="12.75"/>
  <cols>
    <col min="1" max="1" width="0" style="1" hidden="1" customWidth="1"/>
    <col min="2" max="2" width="13.28515625" style="1" customWidth="1"/>
    <col min="3" max="3" width="16.42578125" style="1" customWidth="1"/>
    <col min="4" max="4" width="45.85546875" style="1" customWidth="1"/>
    <col min="5" max="5" width="61.42578125" style="1" customWidth="1"/>
    <col min="6" max="6" width="16.7109375" style="1" customWidth="1"/>
    <col min="7" max="7" width="17" style="1" customWidth="1"/>
    <col min="8" max="8" width="15.7109375" style="1" customWidth="1"/>
    <col min="9" max="9" width="17.5703125" style="1" customWidth="1"/>
    <col min="10" max="16384" width="9.140625" style="1"/>
  </cols>
  <sheetData>
    <row r="1" spans="1:9" ht="15.75">
      <c r="F1" s="2" t="s">
        <v>0</v>
      </c>
      <c r="G1" s="2"/>
    </row>
    <row r="2" spans="1:9" ht="15.75">
      <c r="F2" s="2" t="s">
        <v>1</v>
      </c>
      <c r="G2" s="2"/>
    </row>
    <row r="3" spans="1:9" ht="15.75">
      <c r="F3" s="2" t="s">
        <v>2</v>
      </c>
      <c r="G3" s="2"/>
    </row>
    <row r="4" spans="1:9" ht="15.75">
      <c r="F4" s="2" t="s">
        <v>3</v>
      </c>
      <c r="G4" s="2"/>
    </row>
    <row r="5" spans="1:9" ht="15.75">
      <c r="F5" s="2" t="s">
        <v>4</v>
      </c>
      <c r="G5" s="2"/>
    </row>
    <row r="6" spans="1:9" ht="15.75">
      <c r="F6" s="2" t="s">
        <v>5</v>
      </c>
    </row>
    <row r="7" spans="1:9" ht="49.5" customHeight="1">
      <c r="B7" s="192" t="s">
        <v>6</v>
      </c>
      <c r="C7" s="192"/>
      <c r="D7" s="192"/>
      <c r="E7" s="192"/>
      <c r="F7" s="192"/>
      <c r="G7" s="192"/>
      <c r="H7" s="192"/>
      <c r="I7" s="3"/>
    </row>
    <row r="8" spans="1:9" ht="18.75">
      <c r="B8" s="3"/>
      <c r="C8" s="3"/>
      <c r="D8" s="3"/>
      <c r="E8" s="3"/>
      <c r="F8" s="3"/>
      <c r="G8" s="3"/>
      <c r="H8" s="3" t="s">
        <v>7</v>
      </c>
      <c r="I8" s="3"/>
    </row>
    <row r="9" spans="1:9" ht="144.75" customHeight="1">
      <c r="A9" s="4" t="s">
        <v>8</v>
      </c>
      <c r="B9" s="5" t="s">
        <v>9</v>
      </c>
      <c r="C9" s="6" t="s">
        <v>10</v>
      </c>
      <c r="D9" s="6" t="s">
        <v>11</v>
      </c>
      <c r="E9" s="6" t="s">
        <v>12</v>
      </c>
      <c r="F9" s="7" t="s">
        <v>13</v>
      </c>
      <c r="G9" s="8" t="s">
        <v>14</v>
      </c>
      <c r="H9" s="9" t="s">
        <v>15</v>
      </c>
      <c r="I9" s="3"/>
    </row>
    <row r="10" spans="1:9" s="16" customFormat="1" ht="31.9" customHeight="1">
      <c r="A10" s="10"/>
      <c r="B10" s="11" t="s">
        <v>16</v>
      </c>
      <c r="C10" s="11"/>
      <c r="D10" s="12" t="s">
        <v>17</v>
      </c>
      <c r="E10" s="13"/>
      <c r="F10" s="14">
        <f>SUM(F11:F69)</f>
        <v>4433080</v>
      </c>
      <c r="G10" s="14">
        <f>SUM(G11:G69)</f>
        <v>1330044</v>
      </c>
      <c r="H10" s="14">
        <f>SUM(H11:H69)</f>
        <v>5763124</v>
      </c>
      <c r="I10" s="15"/>
    </row>
    <row r="11" spans="1:9" s="24" customFormat="1" ht="32.25">
      <c r="A11" s="17"/>
      <c r="B11" s="18" t="s">
        <v>18</v>
      </c>
      <c r="C11" s="18" t="s">
        <v>19</v>
      </c>
      <c r="D11" s="19" t="s">
        <v>20</v>
      </c>
      <c r="E11" s="20" t="s">
        <v>21</v>
      </c>
      <c r="F11" s="21">
        <v>1200000</v>
      </c>
      <c r="G11" s="21"/>
      <c r="H11" s="22">
        <f t="shared" ref="H11:H26" si="0">SUM(F11+G11)</f>
        <v>1200000</v>
      </c>
      <c r="I11" s="23"/>
    </row>
    <row r="12" spans="1:9" ht="32.25">
      <c r="A12" s="25"/>
      <c r="B12" s="18" t="s">
        <v>18</v>
      </c>
      <c r="C12" s="18" t="s">
        <v>19</v>
      </c>
      <c r="D12" s="19" t="s">
        <v>20</v>
      </c>
      <c r="E12" s="26" t="s">
        <v>22</v>
      </c>
      <c r="F12" s="21">
        <v>108000</v>
      </c>
      <c r="G12" s="21"/>
      <c r="H12" s="22">
        <f t="shared" si="0"/>
        <v>108000</v>
      </c>
      <c r="I12" s="3"/>
    </row>
    <row r="13" spans="1:9" s="24" customFormat="1" ht="47.25">
      <c r="A13" s="27"/>
      <c r="B13" s="28" t="s">
        <v>23</v>
      </c>
      <c r="C13" s="28" t="s">
        <v>24</v>
      </c>
      <c r="D13" s="29" t="s">
        <v>25</v>
      </c>
      <c r="E13" s="30" t="s">
        <v>26</v>
      </c>
      <c r="F13" s="31">
        <v>220000</v>
      </c>
      <c r="G13" s="31"/>
      <c r="H13" s="32">
        <f t="shared" si="0"/>
        <v>220000</v>
      </c>
      <c r="I13" s="23"/>
    </row>
    <row r="14" spans="1:9" ht="76.900000000000006" hidden="1" customHeight="1">
      <c r="A14" s="25"/>
      <c r="B14" s="28"/>
      <c r="C14" s="28"/>
      <c r="D14" s="33"/>
      <c r="E14" s="30"/>
      <c r="F14" s="31"/>
      <c r="G14" s="31"/>
      <c r="H14" s="32"/>
      <c r="I14" s="3"/>
    </row>
    <row r="15" spans="1:9" ht="18.75" hidden="1">
      <c r="A15" s="25"/>
      <c r="B15" s="28"/>
      <c r="C15" s="28"/>
      <c r="D15" s="33"/>
      <c r="E15" s="30"/>
      <c r="F15" s="31"/>
      <c r="G15" s="31"/>
      <c r="H15" s="32"/>
      <c r="I15" s="3"/>
    </row>
    <row r="16" spans="1:9" s="24" customFormat="1" ht="63">
      <c r="A16" s="27"/>
      <c r="B16" s="28" t="s">
        <v>23</v>
      </c>
      <c r="C16" s="28" t="s">
        <v>24</v>
      </c>
      <c r="D16" s="34" t="s">
        <v>27</v>
      </c>
      <c r="E16" s="30" t="s">
        <v>28</v>
      </c>
      <c r="F16" s="31">
        <v>80000</v>
      </c>
      <c r="G16" s="31"/>
      <c r="H16" s="32">
        <f t="shared" si="0"/>
        <v>80000</v>
      </c>
      <c r="I16" s="23"/>
    </row>
    <row r="17" spans="1:9" s="24" customFormat="1" ht="46.9" customHeight="1">
      <c r="A17" s="27"/>
      <c r="B17" s="28" t="s">
        <v>29</v>
      </c>
      <c r="C17" s="28" t="s">
        <v>30</v>
      </c>
      <c r="D17" s="34" t="s">
        <v>31</v>
      </c>
      <c r="E17" s="30" t="s">
        <v>32</v>
      </c>
      <c r="F17" s="31">
        <v>169000</v>
      </c>
      <c r="G17" s="31"/>
      <c r="H17" s="32">
        <f t="shared" si="0"/>
        <v>169000</v>
      </c>
      <c r="I17" s="23"/>
    </row>
    <row r="18" spans="1:9" s="24" customFormat="1" ht="43.9" hidden="1" customHeight="1">
      <c r="A18" s="27"/>
      <c r="B18" s="28"/>
      <c r="C18" s="28"/>
      <c r="D18" s="33"/>
      <c r="E18" s="30"/>
      <c r="F18" s="31"/>
      <c r="G18" s="31"/>
      <c r="H18" s="32"/>
      <c r="I18" s="23"/>
    </row>
    <row r="19" spans="1:9" s="24" customFormat="1" ht="18.75" hidden="1">
      <c r="A19" s="27"/>
      <c r="B19" s="28" t="s">
        <v>33</v>
      </c>
      <c r="C19" s="28"/>
      <c r="D19" s="35" t="s">
        <v>34</v>
      </c>
      <c r="E19" s="30"/>
      <c r="F19" s="31"/>
      <c r="G19" s="31">
        <v>0</v>
      </c>
      <c r="H19" s="32">
        <f t="shared" si="0"/>
        <v>0</v>
      </c>
      <c r="I19" s="23"/>
    </row>
    <row r="20" spans="1:9" s="24" customFormat="1" ht="15.75" hidden="1">
      <c r="A20" s="27"/>
      <c r="B20" s="28" t="s">
        <v>33</v>
      </c>
      <c r="C20" s="28"/>
      <c r="D20" s="35" t="s">
        <v>34</v>
      </c>
      <c r="E20" s="36"/>
      <c r="F20" s="37"/>
      <c r="G20" s="37"/>
      <c r="H20" s="32">
        <f t="shared" si="0"/>
        <v>0</v>
      </c>
    </row>
    <row r="21" spans="1:9" s="24" customFormat="1" ht="15.75" hidden="1">
      <c r="A21" s="27"/>
      <c r="B21" s="28" t="s">
        <v>33</v>
      </c>
      <c r="C21" s="28"/>
      <c r="D21" s="35" t="s">
        <v>34</v>
      </c>
      <c r="E21" s="36"/>
      <c r="F21" s="37"/>
      <c r="G21" s="37"/>
      <c r="H21" s="32">
        <f t="shared" si="0"/>
        <v>0</v>
      </c>
    </row>
    <row r="22" spans="1:9" s="24" customFormat="1" ht="31.5" hidden="1">
      <c r="A22" s="27"/>
      <c r="B22" s="28" t="s">
        <v>33</v>
      </c>
      <c r="C22" s="28"/>
      <c r="D22" s="35" t="s">
        <v>34</v>
      </c>
      <c r="E22" s="38" t="s">
        <v>35</v>
      </c>
      <c r="F22" s="38"/>
      <c r="G22" s="37"/>
      <c r="H22" s="32">
        <f t="shared" si="0"/>
        <v>0</v>
      </c>
    </row>
    <row r="23" spans="1:9" s="24" customFormat="1" ht="32.25" hidden="1">
      <c r="A23" s="27"/>
      <c r="B23" s="28" t="s">
        <v>36</v>
      </c>
      <c r="C23" s="28"/>
      <c r="D23" s="29" t="s">
        <v>37</v>
      </c>
      <c r="E23" s="30"/>
      <c r="F23" s="31"/>
      <c r="G23" s="31"/>
      <c r="H23" s="22">
        <f t="shared" si="0"/>
        <v>0</v>
      </c>
      <c r="I23" s="23"/>
    </row>
    <row r="24" spans="1:9" s="24" customFormat="1" ht="31.5" hidden="1">
      <c r="A24" s="27"/>
      <c r="B24" s="28" t="s">
        <v>36</v>
      </c>
      <c r="C24" s="28"/>
      <c r="D24" s="29" t="s">
        <v>37</v>
      </c>
      <c r="E24" s="36"/>
      <c r="F24" s="31"/>
      <c r="G24" s="31"/>
      <c r="H24" s="22">
        <f t="shared" si="0"/>
        <v>0</v>
      </c>
    </row>
    <row r="25" spans="1:9" s="24" customFormat="1" ht="31.5" hidden="1">
      <c r="A25" s="27"/>
      <c r="B25" s="28" t="s">
        <v>36</v>
      </c>
      <c r="C25" s="28"/>
      <c r="D25" s="29" t="s">
        <v>37</v>
      </c>
      <c r="E25" s="36"/>
      <c r="F25" s="31"/>
      <c r="G25" s="31"/>
      <c r="H25" s="22">
        <f t="shared" si="0"/>
        <v>0</v>
      </c>
    </row>
    <row r="26" spans="1:9" s="24" customFormat="1" ht="32.25" hidden="1">
      <c r="A26" s="27"/>
      <c r="B26" s="28" t="s">
        <v>36</v>
      </c>
      <c r="C26" s="28"/>
      <c r="D26" s="29" t="s">
        <v>37</v>
      </c>
      <c r="E26" s="39"/>
      <c r="F26" s="31"/>
      <c r="G26" s="31"/>
      <c r="H26" s="32">
        <f t="shared" si="0"/>
        <v>0</v>
      </c>
      <c r="I26" s="23"/>
    </row>
    <row r="27" spans="1:9" s="24" customFormat="1" ht="66" hidden="1" customHeight="1">
      <c r="A27" s="27"/>
      <c r="B27" s="28"/>
      <c r="C27" s="28"/>
      <c r="D27" s="35"/>
      <c r="E27" s="36"/>
      <c r="F27" s="31"/>
      <c r="G27" s="31"/>
      <c r="H27" s="32"/>
    </row>
    <row r="28" spans="1:9" s="24" customFormat="1" ht="52.5" hidden="1" customHeight="1">
      <c r="A28" s="27"/>
      <c r="B28" s="28" t="s">
        <v>38</v>
      </c>
      <c r="C28" s="28" t="s">
        <v>39</v>
      </c>
      <c r="D28" s="29" t="s">
        <v>40</v>
      </c>
      <c r="E28" s="38" t="s">
        <v>41</v>
      </c>
      <c r="F28" s="31"/>
      <c r="G28" s="31"/>
      <c r="H28" s="32">
        <f t="shared" ref="H28:H73" si="1">SUM(F28+G28)</f>
        <v>0</v>
      </c>
    </row>
    <row r="29" spans="1:9" s="24" customFormat="1" ht="79.5" hidden="1" customHeight="1">
      <c r="A29" s="27"/>
      <c r="B29" s="28" t="s">
        <v>38</v>
      </c>
      <c r="C29" s="28" t="s">
        <v>39</v>
      </c>
      <c r="D29" s="33" t="s">
        <v>40</v>
      </c>
      <c r="E29" s="38" t="s">
        <v>42</v>
      </c>
      <c r="F29" s="31"/>
      <c r="G29" s="31"/>
      <c r="H29" s="32">
        <f t="shared" si="1"/>
        <v>0</v>
      </c>
    </row>
    <row r="30" spans="1:9" s="24" customFormat="1" ht="63.6" hidden="1" customHeight="1">
      <c r="A30" s="27"/>
      <c r="B30" s="28"/>
      <c r="C30" s="28"/>
      <c r="D30" s="35"/>
      <c r="E30" s="38"/>
      <c r="F30" s="31"/>
      <c r="G30" s="31"/>
      <c r="H30" s="22"/>
      <c r="I30" s="23"/>
    </row>
    <row r="31" spans="1:9" s="24" customFormat="1" ht="47.25" hidden="1">
      <c r="A31" s="27"/>
      <c r="B31" s="40" t="s">
        <v>43</v>
      </c>
      <c r="C31" s="40"/>
      <c r="D31" s="41" t="s">
        <v>44</v>
      </c>
      <c r="E31" s="42" t="s">
        <v>45</v>
      </c>
      <c r="F31" s="43"/>
      <c r="G31" s="31"/>
      <c r="H31" s="22">
        <f t="shared" si="1"/>
        <v>0</v>
      </c>
      <c r="I31" s="23"/>
    </row>
    <row r="32" spans="1:9" s="24" customFormat="1" ht="63.75" hidden="1">
      <c r="A32" s="27"/>
      <c r="B32" s="28" t="s">
        <v>46</v>
      </c>
      <c r="C32" s="28"/>
      <c r="D32" s="29" t="s">
        <v>47</v>
      </c>
      <c r="E32" s="30"/>
      <c r="F32" s="31"/>
      <c r="G32" s="31"/>
      <c r="H32" s="22">
        <f t="shared" si="1"/>
        <v>0</v>
      </c>
      <c r="I32" s="23"/>
    </row>
    <row r="33" spans="1:9" s="24" customFormat="1" ht="18.75" hidden="1">
      <c r="A33" s="27"/>
      <c r="B33" s="28"/>
      <c r="C33" s="28"/>
      <c r="D33" s="29"/>
      <c r="E33" s="30"/>
      <c r="F33" s="31"/>
      <c r="G33" s="31"/>
      <c r="H33" s="22">
        <f t="shared" si="1"/>
        <v>0</v>
      </c>
      <c r="I33" s="23"/>
    </row>
    <row r="34" spans="1:9" s="24" customFormat="1" ht="66" hidden="1" customHeight="1">
      <c r="A34" s="27"/>
      <c r="B34" s="28" t="s">
        <v>46</v>
      </c>
      <c r="C34" s="28"/>
      <c r="D34" s="29" t="s">
        <v>48</v>
      </c>
      <c r="E34" s="30"/>
      <c r="F34" s="37"/>
      <c r="G34" s="37"/>
      <c r="H34" s="22">
        <f t="shared" si="1"/>
        <v>0</v>
      </c>
      <c r="I34" s="23"/>
    </row>
    <row r="35" spans="1:9" s="24" customFormat="1" ht="18.75" hidden="1">
      <c r="A35" s="27"/>
      <c r="B35" s="28" t="s">
        <v>49</v>
      </c>
      <c r="C35" s="28"/>
      <c r="D35" s="44" t="s">
        <v>50</v>
      </c>
      <c r="E35" s="30"/>
      <c r="F35" s="31"/>
      <c r="G35" s="31"/>
      <c r="H35" s="22">
        <f t="shared" si="1"/>
        <v>0</v>
      </c>
      <c r="I35" s="23"/>
    </row>
    <row r="36" spans="1:9" s="24" customFormat="1" ht="30" hidden="1" customHeight="1">
      <c r="A36" s="27"/>
      <c r="B36" s="40"/>
      <c r="C36" s="40"/>
      <c r="D36" s="45"/>
      <c r="E36" s="46"/>
      <c r="F36" s="31"/>
      <c r="G36" s="31"/>
      <c r="H36" s="22">
        <f t="shared" si="1"/>
        <v>0</v>
      </c>
    </row>
    <row r="37" spans="1:9" s="24" customFormat="1" ht="48.6" customHeight="1">
      <c r="A37" s="27"/>
      <c r="B37" s="40" t="s">
        <v>51</v>
      </c>
      <c r="C37" s="47" t="s">
        <v>30</v>
      </c>
      <c r="D37" s="45" t="s">
        <v>52</v>
      </c>
      <c r="E37" s="30" t="s">
        <v>53</v>
      </c>
      <c r="F37" s="31">
        <v>80000</v>
      </c>
      <c r="G37" s="31"/>
      <c r="H37" s="32">
        <f t="shared" si="1"/>
        <v>80000</v>
      </c>
    </row>
    <row r="38" spans="1:9" s="24" customFormat="1" ht="63">
      <c r="A38" s="27"/>
      <c r="B38" s="28" t="s">
        <v>54</v>
      </c>
      <c r="C38" s="28" t="s">
        <v>55</v>
      </c>
      <c r="D38" s="34" t="s">
        <v>56</v>
      </c>
      <c r="E38" s="48" t="s">
        <v>57</v>
      </c>
      <c r="F38" s="31"/>
      <c r="G38" s="31">
        <v>361200</v>
      </c>
      <c r="H38" s="22">
        <f t="shared" si="1"/>
        <v>361200</v>
      </c>
    </row>
    <row r="39" spans="1:9" s="24" customFormat="1" ht="63">
      <c r="A39" s="27"/>
      <c r="B39" s="28" t="s">
        <v>58</v>
      </c>
      <c r="C39" s="28" t="s">
        <v>59</v>
      </c>
      <c r="D39" s="29" t="s">
        <v>60</v>
      </c>
      <c r="E39" s="30" t="s">
        <v>61</v>
      </c>
      <c r="F39" s="31">
        <v>50000</v>
      </c>
      <c r="G39" s="31"/>
      <c r="H39" s="22">
        <f t="shared" si="1"/>
        <v>50000</v>
      </c>
    </row>
    <row r="40" spans="1:9" s="24" customFormat="1" ht="54" customHeight="1">
      <c r="A40" s="27"/>
      <c r="B40" s="28" t="s">
        <v>43</v>
      </c>
      <c r="C40" s="28" t="s">
        <v>62</v>
      </c>
      <c r="D40" s="29" t="s">
        <v>44</v>
      </c>
      <c r="E40" s="49" t="s">
        <v>63</v>
      </c>
      <c r="F40" s="31">
        <v>72000</v>
      </c>
      <c r="G40" s="31"/>
      <c r="H40" s="22">
        <f t="shared" si="1"/>
        <v>72000</v>
      </c>
    </row>
    <row r="41" spans="1:9" s="24" customFormat="1" ht="63">
      <c r="A41" s="27"/>
      <c r="B41" s="47" t="s">
        <v>46</v>
      </c>
      <c r="C41" s="47" t="s">
        <v>64</v>
      </c>
      <c r="D41" s="50" t="s">
        <v>47</v>
      </c>
      <c r="E41" s="51" t="s">
        <v>65</v>
      </c>
      <c r="F41" s="52"/>
      <c r="G41" s="52">
        <v>217000</v>
      </c>
      <c r="H41" s="53">
        <f t="shared" si="1"/>
        <v>217000</v>
      </c>
    </row>
    <row r="42" spans="1:9" ht="65.25" customHeight="1">
      <c r="A42" s="25"/>
      <c r="B42" s="47" t="s">
        <v>46</v>
      </c>
      <c r="C42" s="47" t="s">
        <v>64</v>
      </c>
      <c r="D42" s="50" t="s">
        <v>47</v>
      </c>
      <c r="E42" s="51" t="s">
        <v>66</v>
      </c>
      <c r="F42" s="52"/>
      <c r="G42" s="52">
        <v>281700</v>
      </c>
      <c r="H42" s="53">
        <f t="shared" si="1"/>
        <v>281700</v>
      </c>
    </row>
    <row r="43" spans="1:9" ht="15.75" hidden="1">
      <c r="A43" s="25"/>
      <c r="B43" s="54"/>
      <c r="C43" s="54"/>
      <c r="D43" s="55"/>
      <c r="E43" s="48"/>
      <c r="F43" s="56"/>
      <c r="G43" s="52"/>
      <c r="H43" s="53">
        <f t="shared" si="1"/>
        <v>0</v>
      </c>
    </row>
    <row r="44" spans="1:9" ht="15.75" hidden="1">
      <c r="A44" s="25"/>
      <c r="B44" s="54"/>
      <c r="C44" s="54"/>
      <c r="D44" s="55"/>
      <c r="E44" s="48"/>
      <c r="F44" s="56"/>
      <c r="G44" s="52"/>
      <c r="H44" s="53">
        <f t="shared" si="1"/>
        <v>0</v>
      </c>
    </row>
    <row r="45" spans="1:9" ht="15.75" hidden="1">
      <c r="A45" s="25"/>
      <c r="B45" s="54"/>
      <c r="C45" s="54"/>
      <c r="D45" s="55"/>
      <c r="E45" s="48"/>
      <c r="F45" s="56"/>
      <c r="G45" s="52"/>
      <c r="H45" s="53">
        <f t="shared" si="1"/>
        <v>0</v>
      </c>
    </row>
    <row r="46" spans="1:9" ht="15.75" hidden="1">
      <c r="A46" s="25"/>
      <c r="B46" s="54"/>
      <c r="C46" s="54"/>
      <c r="D46" s="55"/>
      <c r="E46" s="48"/>
      <c r="F46" s="56"/>
      <c r="G46" s="52"/>
      <c r="H46" s="53">
        <f t="shared" si="1"/>
        <v>0</v>
      </c>
    </row>
    <row r="47" spans="1:9" ht="47.25">
      <c r="A47" s="25"/>
      <c r="B47" s="57" t="s">
        <v>49</v>
      </c>
      <c r="C47" s="57" t="s">
        <v>67</v>
      </c>
      <c r="D47" s="58" t="s">
        <v>68</v>
      </c>
      <c r="E47" s="51" t="s">
        <v>69</v>
      </c>
      <c r="F47" s="59"/>
      <c r="G47" s="52">
        <v>58577</v>
      </c>
      <c r="H47" s="53">
        <f t="shared" si="1"/>
        <v>58577</v>
      </c>
    </row>
    <row r="48" spans="1:9" s="63" customFormat="1" ht="31.5" hidden="1">
      <c r="A48" s="60"/>
      <c r="B48" s="61" t="s">
        <v>70</v>
      </c>
      <c r="C48" s="61" t="s">
        <v>71</v>
      </c>
      <c r="D48" s="55" t="s">
        <v>72</v>
      </c>
      <c r="E48" s="62" t="s">
        <v>73</v>
      </c>
      <c r="F48" s="52">
        <v>0</v>
      </c>
      <c r="G48" s="52"/>
      <c r="H48" s="53">
        <v>0</v>
      </c>
    </row>
    <row r="49" spans="1:8" s="63" customFormat="1" ht="47.25" hidden="1">
      <c r="A49" s="60"/>
      <c r="B49" s="61" t="s">
        <v>74</v>
      </c>
      <c r="C49" s="61" t="s">
        <v>75</v>
      </c>
      <c r="D49" s="55" t="s">
        <v>76</v>
      </c>
      <c r="E49" s="62" t="s">
        <v>77</v>
      </c>
      <c r="F49" s="52">
        <v>0</v>
      </c>
      <c r="G49" s="52"/>
      <c r="H49" s="53">
        <v>0</v>
      </c>
    </row>
    <row r="50" spans="1:8" s="24" customFormat="1" ht="63">
      <c r="A50" s="27"/>
      <c r="B50" s="64" t="s">
        <v>78</v>
      </c>
      <c r="C50" s="64" t="s">
        <v>79</v>
      </c>
      <c r="D50" s="65" t="s">
        <v>80</v>
      </c>
      <c r="E50" s="36" t="s">
        <v>81</v>
      </c>
      <c r="F50" s="43">
        <v>120000</v>
      </c>
      <c r="G50" s="31"/>
      <c r="H50" s="32">
        <f t="shared" si="1"/>
        <v>120000</v>
      </c>
    </row>
    <row r="51" spans="1:8" s="24" customFormat="1" ht="54" customHeight="1">
      <c r="A51" s="27"/>
      <c r="B51" s="64" t="s">
        <v>82</v>
      </c>
      <c r="C51" s="64" t="s">
        <v>83</v>
      </c>
      <c r="D51" s="65" t="s">
        <v>84</v>
      </c>
      <c r="E51" s="66" t="s">
        <v>85</v>
      </c>
      <c r="F51" s="31">
        <v>20000</v>
      </c>
      <c r="G51" s="31">
        <v>62300</v>
      </c>
      <c r="H51" s="32">
        <f t="shared" si="1"/>
        <v>82300</v>
      </c>
    </row>
    <row r="52" spans="1:8" s="69" customFormat="1" ht="49.5" customHeight="1">
      <c r="A52" s="67"/>
      <c r="B52" s="28" t="s">
        <v>86</v>
      </c>
      <c r="C52" s="28" t="s">
        <v>67</v>
      </c>
      <c r="D52" s="68" t="s">
        <v>87</v>
      </c>
      <c r="E52" s="42" t="s">
        <v>88</v>
      </c>
      <c r="F52" s="31"/>
      <c r="G52" s="37">
        <v>215567</v>
      </c>
      <c r="H52" s="32">
        <f t="shared" si="1"/>
        <v>215567</v>
      </c>
    </row>
    <row r="53" spans="1:8" ht="15.75" hidden="1">
      <c r="A53" s="25"/>
      <c r="B53" s="28"/>
      <c r="C53" s="28"/>
      <c r="D53" s="35"/>
      <c r="E53" s="31"/>
      <c r="F53" s="31"/>
      <c r="G53" s="31"/>
      <c r="H53" s="32">
        <f t="shared" si="1"/>
        <v>0</v>
      </c>
    </row>
    <row r="54" spans="1:8" ht="15.75" hidden="1">
      <c r="A54" s="25"/>
      <c r="B54" s="28"/>
      <c r="C54" s="28"/>
      <c r="D54" s="35"/>
      <c r="E54" s="31"/>
      <c r="F54" s="31"/>
      <c r="G54" s="31"/>
      <c r="H54" s="32">
        <f t="shared" si="1"/>
        <v>0</v>
      </c>
    </row>
    <row r="55" spans="1:8" ht="0.75" hidden="1" customHeight="1">
      <c r="A55" s="25"/>
      <c r="B55" s="28">
        <v>200200</v>
      </c>
      <c r="C55" s="28"/>
      <c r="D55" s="70" t="s">
        <v>50</v>
      </c>
      <c r="E55" s="30" t="s">
        <v>89</v>
      </c>
      <c r="F55" s="31"/>
      <c r="G55" s="37"/>
      <c r="H55" s="32">
        <f t="shared" si="1"/>
        <v>0</v>
      </c>
    </row>
    <row r="56" spans="1:8" ht="15.75" hidden="1">
      <c r="A56" s="25"/>
      <c r="B56" s="28"/>
      <c r="C56" s="28"/>
      <c r="D56" s="68"/>
      <c r="E56" s="38"/>
      <c r="F56" s="37"/>
      <c r="G56" s="37"/>
      <c r="H56" s="32"/>
    </row>
    <row r="57" spans="1:8" s="24" customFormat="1" ht="47.25">
      <c r="A57" s="27"/>
      <c r="B57" s="28" t="s">
        <v>90</v>
      </c>
      <c r="C57" s="28" t="s">
        <v>91</v>
      </c>
      <c r="D57" s="35" t="s">
        <v>92</v>
      </c>
      <c r="E57" s="36" t="s">
        <v>93</v>
      </c>
      <c r="F57" s="31">
        <v>7610</v>
      </c>
      <c r="G57" s="31"/>
      <c r="H57" s="32">
        <f t="shared" si="1"/>
        <v>7610</v>
      </c>
    </row>
    <row r="58" spans="1:8" s="24" customFormat="1" ht="31.5">
      <c r="A58" s="27"/>
      <c r="B58" s="28" t="s">
        <v>90</v>
      </c>
      <c r="C58" s="28" t="s">
        <v>91</v>
      </c>
      <c r="D58" s="35" t="s">
        <v>92</v>
      </c>
      <c r="E58" s="36" t="s">
        <v>94</v>
      </c>
      <c r="F58" s="31">
        <v>20000</v>
      </c>
      <c r="G58" s="37">
        <v>70700</v>
      </c>
      <c r="H58" s="32">
        <f t="shared" si="1"/>
        <v>90700</v>
      </c>
    </row>
    <row r="59" spans="1:8" s="24" customFormat="1" ht="31.5">
      <c r="A59" s="27"/>
      <c r="B59" s="28" t="s">
        <v>90</v>
      </c>
      <c r="C59" s="28" t="s">
        <v>91</v>
      </c>
      <c r="D59" s="35" t="s">
        <v>92</v>
      </c>
      <c r="E59" s="36" t="s">
        <v>95</v>
      </c>
      <c r="F59" s="31">
        <v>400000</v>
      </c>
      <c r="G59" s="31"/>
      <c r="H59" s="32">
        <f t="shared" si="1"/>
        <v>400000</v>
      </c>
    </row>
    <row r="60" spans="1:8" s="24" customFormat="1" ht="22.15" customHeight="1">
      <c r="A60" s="27"/>
      <c r="B60" s="28">
        <v>250404</v>
      </c>
      <c r="C60" s="28" t="s">
        <v>91</v>
      </c>
      <c r="D60" s="35" t="s">
        <v>92</v>
      </c>
      <c r="E60" s="38" t="s">
        <v>96</v>
      </c>
      <c r="F60" s="31">
        <v>49000</v>
      </c>
      <c r="G60" s="31"/>
      <c r="H60" s="32">
        <f t="shared" si="1"/>
        <v>49000</v>
      </c>
    </row>
    <row r="61" spans="1:8" s="24" customFormat="1" ht="65.45" customHeight="1">
      <c r="A61" s="27"/>
      <c r="B61" s="28">
        <v>250404</v>
      </c>
      <c r="C61" s="28" t="s">
        <v>91</v>
      </c>
      <c r="D61" s="35" t="s">
        <v>92</v>
      </c>
      <c r="E61" s="26" t="s">
        <v>97</v>
      </c>
      <c r="F61" s="31">
        <v>599990</v>
      </c>
      <c r="G61" s="31"/>
      <c r="H61" s="32">
        <f t="shared" si="1"/>
        <v>599990</v>
      </c>
    </row>
    <row r="62" spans="1:8" s="24" customFormat="1" ht="48.6" customHeight="1">
      <c r="A62" s="27"/>
      <c r="B62" s="28" t="s">
        <v>90</v>
      </c>
      <c r="C62" s="28" t="s">
        <v>91</v>
      </c>
      <c r="D62" s="35" t="s">
        <v>92</v>
      </c>
      <c r="E62" s="26" t="s">
        <v>98</v>
      </c>
      <c r="F62" s="31">
        <v>200000</v>
      </c>
      <c r="G62" s="31"/>
      <c r="H62" s="32">
        <f t="shared" si="1"/>
        <v>200000</v>
      </c>
    </row>
    <row r="63" spans="1:8" s="24" customFormat="1" ht="63">
      <c r="A63" s="27"/>
      <c r="B63" s="28" t="s">
        <v>90</v>
      </c>
      <c r="C63" s="28" t="s">
        <v>91</v>
      </c>
      <c r="D63" s="35" t="s">
        <v>92</v>
      </c>
      <c r="E63" s="38" t="s">
        <v>99</v>
      </c>
      <c r="F63" s="31">
        <v>500000</v>
      </c>
      <c r="G63" s="31"/>
      <c r="H63" s="32">
        <f t="shared" si="1"/>
        <v>500000</v>
      </c>
    </row>
    <row r="64" spans="1:8" ht="31.5">
      <c r="A64" s="25"/>
      <c r="B64" s="28" t="s">
        <v>90</v>
      </c>
      <c r="C64" s="28" t="s">
        <v>91</v>
      </c>
      <c r="D64" s="35" t="s">
        <v>92</v>
      </c>
      <c r="E64" s="26" t="s">
        <v>100</v>
      </c>
      <c r="F64" s="31">
        <v>199000</v>
      </c>
      <c r="G64" s="31"/>
      <c r="H64" s="32">
        <f t="shared" si="1"/>
        <v>199000</v>
      </c>
    </row>
    <row r="65" spans="1:8" ht="31.5">
      <c r="A65" s="25"/>
      <c r="B65" s="47" t="s">
        <v>90</v>
      </c>
      <c r="C65" s="47" t="s">
        <v>91</v>
      </c>
      <c r="D65" s="58" t="s">
        <v>92</v>
      </c>
      <c r="E65" s="26" t="s">
        <v>101</v>
      </c>
      <c r="F65" s="31">
        <v>150000</v>
      </c>
      <c r="G65" s="31"/>
      <c r="H65" s="32">
        <f t="shared" si="1"/>
        <v>150000</v>
      </c>
    </row>
    <row r="66" spans="1:8" ht="27" customHeight="1">
      <c r="A66" s="25"/>
      <c r="B66" s="28" t="s">
        <v>90</v>
      </c>
      <c r="C66" s="28" t="s">
        <v>91</v>
      </c>
      <c r="D66" s="35" t="s">
        <v>92</v>
      </c>
      <c r="E66" s="38" t="s">
        <v>102</v>
      </c>
      <c r="F66" s="31">
        <v>30000</v>
      </c>
      <c r="G66" s="31"/>
      <c r="H66" s="32">
        <f>SUM(F66+G66)</f>
        <v>30000</v>
      </c>
    </row>
    <row r="67" spans="1:8" s="69" customFormat="1" ht="47.25">
      <c r="A67" s="71"/>
      <c r="B67" s="28" t="s">
        <v>90</v>
      </c>
      <c r="C67" s="28" t="s">
        <v>91</v>
      </c>
      <c r="D67" s="72" t="s">
        <v>92</v>
      </c>
      <c r="E67" s="38" t="s">
        <v>103</v>
      </c>
      <c r="F67" s="73">
        <v>24480</v>
      </c>
      <c r="G67" s="31"/>
      <c r="H67" s="32">
        <f t="shared" si="1"/>
        <v>24480</v>
      </c>
    </row>
    <row r="68" spans="1:8" s="24" customFormat="1" ht="37.5" customHeight="1">
      <c r="A68" s="27"/>
      <c r="B68" s="18">
        <v>250404</v>
      </c>
      <c r="C68" s="18" t="s">
        <v>91</v>
      </c>
      <c r="D68" s="35" t="s">
        <v>92</v>
      </c>
      <c r="E68" s="36" t="s">
        <v>104</v>
      </c>
      <c r="F68" s="31">
        <v>134000</v>
      </c>
      <c r="G68" s="31">
        <v>63000</v>
      </c>
      <c r="H68" s="32">
        <f t="shared" si="1"/>
        <v>197000</v>
      </c>
    </row>
    <row r="69" spans="1:8" ht="16.149999999999999" hidden="1" customHeight="1">
      <c r="A69" s="25"/>
      <c r="B69" s="40"/>
      <c r="C69" s="40"/>
      <c r="D69" s="41"/>
      <c r="E69" s="42"/>
      <c r="F69" s="43"/>
      <c r="G69" s="43"/>
      <c r="H69" s="74">
        <f t="shared" si="1"/>
        <v>0</v>
      </c>
    </row>
    <row r="70" spans="1:8" s="81" customFormat="1" ht="38.25" customHeight="1">
      <c r="A70" s="75"/>
      <c r="B70" s="76" t="s">
        <v>105</v>
      </c>
      <c r="C70" s="77"/>
      <c r="D70" s="78" t="s">
        <v>106</v>
      </c>
      <c r="E70" s="79"/>
      <c r="F70" s="80">
        <f>SUM(F71:F73)</f>
        <v>87000</v>
      </c>
      <c r="G70" s="80">
        <f>SUM(G71:G73)</f>
        <v>0</v>
      </c>
      <c r="H70" s="80">
        <f>SUM(H71:H73)</f>
        <v>87000</v>
      </c>
    </row>
    <row r="71" spans="1:8" ht="36.75" customHeight="1">
      <c r="A71" s="82"/>
      <c r="B71" s="83" t="s">
        <v>107</v>
      </c>
      <c r="C71" s="83" t="s">
        <v>108</v>
      </c>
      <c r="D71" s="84" t="s">
        <v>109</v>
      </c>
      <c r="E71" s="85" t="s">
        <v>110</v>
      </c>
      <c r="F71" s="21">
        <v>40000</v>
      </c>
      <c r="G71" s="21"/>
      <c r="H71" s="32">
        <f t="shared" si="1"/>
        <v>40000</v>
      </c>
    </row>
    <row r="72" spans="1:8" ht="27.75" hidden="1" customHeight="1">
      <c r="A72" s="82"/>
      <c r="B72" s="86" t="s">
        <v>111</v>
      </c>
      <c r="C72" s="86" t="s">
        <v>112</v>
      </c>
      <c r="D72" s="87" t="s">
        <v>113</v>
      </c>
      <c r="E72" s="26" t="s">
        <v>114</v>
      </c>
      <c r="F72" s="31"/>
      <c r="G72" s="31"/>
      <c r="H72" s="32">
        <f t="shared" si="1"/>
        <v>0</v>
      </c>
    </row>
    <row r="73" spans="1:8" ht="27.75" customHeight="1">
      <c r="A73" s="25"/>
      <c r="B73" s="40" t="s">
        <v>111</v>
      </c>
      <c r="C73" s="88" t="s">
        <v>112</v>
      </c>
      <c r="D73" s="87" t="s">
        <v>113</v>
      </c>
      <c r="E73" s="89" t="s">
        <v>115</v>
      </c>
      <c r="F73" s="43">
        <v>47000</v>
      </c>
      <c r="G73" s="43"/>
      <c r="H73" s="32">
        <f t="shared" si="1"/>
        <v>47000</v>
      </c>
    </row>
    <row r="74" spans="1:8" ht="47.25" customHeight="1">
      <c r="A74" s="25"/>
      <c r="B74" s="90" t="s">
        <v>116</v>
      </c>
      <c r="C74" s="91"/>
      <c r="D74" s="92" t="s">
        <v>117</v>
      </c>
      <c r="E74" s="93"/>
      <c r="F74" s="94">
        <f>SUM(F75:F79)</f>
        <v>380000</v>
      </c>
      <c r="G74" s="94">
        <f>SUM(G75:G79)</f>
        <v>0</v>
      </c>
      <c r="H74" s="95">
        <f>SUM(H75:H79)</f>
        <v>380000</v>
      </c>
    </row>
    <row r="75" spans="1:8" ht="31.5" hidden="1">
      <c r="A75" s="25"/>
      <c r="B75" s="28" t="s">
        <v>118</v>
      </c>
      <c r="C75" s="28"/>
      <c r="D75" s="29" t="s">
        <v>119</v>
      </c>
      <c r="E75" s="38" t="s">
        <v>120</v>
      </c>
      <c r="F75" s="31"/>
      <c r="G75" s="21"/>
      <c r="H75" s="22">
        <f>SUM(F75+G75)</f>
        <v>0</v>
      </c>
    </row>
    <row r="76" spans="1:8" ht="47.25">
      <c r="A76" s="25"/>
      <c r="B76" s="28" t="s">
        <v>118</v>
      </c>
      <c r="C76" s="28" t="s">
        <v>121</v>
      </c>
      <c r="D76" s="33" t="s">
        <v>119</v>
      </c>
      <c r="E76" s="38" t="s">
        <v>122</v>
      </c>
      <c r="F76" s="31">
        <v>26600</v>
      </c>
      <c r="G76" s="31"/>
      <c r="H76" s="22">
        <f>SUM(F76+G76)</f>
        <v>26600</v>
      </c>
    </row>
    <row r="77" spans="1:8" s="69" customFormat="1" ht="47.25">
      <c r="A77" s="67"/>
      <c r="B77" s="28" t="s">
        <v>118</v>
      </c>
      <c r="C77" s="28" t="s">
        <v>121</v>
      </c>
      <c r="D77" s="33" t="s">
        <v>119</v>
      </c>
      <c r="E77" s="38" t="s">
        <v>123</v>
      </c>
      <c r="F77" s="31">
        <v>20500</v>
      </c>
      <c r="G77" s="31"/>
      <c r="H77" s="22">
        <f>SUM(F77+G77)</f>
        <v>20500</v>
      </c>
    </row>
    <row r="78" spans="1:8" s="69" customFormat="1" ht="48" customHeight="1">
      <c r="A78" s="67"/>
      <c r="B78" s="96" t="s">
        <v>118</v>
      </c>
      <c r="C78" s="96" t="s">
        <v>121</v>
      </c>
      <c r="D78" s="33" t="s">
        <v>119</v>
      </c>
      <c r="E78" s="42" t="s">
        <v>124</v>
      </c>
      <c r="F78" s="97">
        <v>32900</v>
      </c>
      <c r="G78" s="98"/>
      <c r="H78" s="99">
        <f>SUM(F78+G78)</f>
        <v>32900</v>
      </c>
    </row>
    <row r="79" spans="1:8" s="24" customFormat="1" ht="38.25" customHeight="1">
      <c r="A79" s="100"/>
      <c r="B79" s="96" t="s">
        <v>125</v>
      </c>
      <c r="C79" s="96" t="s">
        <v>126</v>
      </c>
      <c r="D79" s="33" t="s">
        <v>127</v>
      </c>
      <c r="E79" s="42" t="s">
        <v>128</v>
      </c>
      <c r="F79" s="97">
        <v>300000</v>
      </c>
      <c r="G79" s="98"/>
      <c r="H79" s="99">
        <f>SUM(F79+G79)</f>
        <v>300000</v>
      </c>
    </row>
    <row r="80" spans="1:8" ht="31.5">
      <c r="A80" s="101"/>
      <c r="B80" s="90" t="s">
        <v>129</v>
      </c>
      <c r="C80" s="90"/>
      <c r="D80" s="12" t="s">
        <v>130</v>
      </c>
      <c r="E80" s="93"/>
      <c r="F80" s="94">
        <f>SUM(F85:F95)</f>
        <v>2583600</v>
      </c>
      <c r="G80" s="94">
        <f>SUM(G81:G95)</f>
        <v>0</v>
      </c>
      <c r="H80" s="95">
        <f>SUM(H85:H95)</f>
        <v>2583600</v>
      </c>
    </row>
    <row r="81" spans="1:8" ht="0.75" hidden="1" customHeight="1">
      <c r="A81" s="102"/>
      <c r="B81" s="18" t="s">
        <v>131</v>
      </c>
      <c r="C81" s="18"/>
      <c r="D81" s="103" t="s">
        <v>132</v>
      </c>
      <c r="E81" s="104"/>
      <c r="F81" s="105"/>
      <c r="G81" s="105"/>
      <c r="H81" s="22">
        <f t="shared" ref="H81:H95" si="2">SUM(F81+G81)</f>
        <v>0</v>
      </c>
    </row>
    <row r="82" spans="1:8" ht="15.75" hidden="1" customHeight="1">
      <c r="A82" s="25"/>
      <c r="B82" s="18" t="s">
        <v>133</v>
      </c>
      <c r="C82" s="18"/>
      <c r="D82" s="33" t="s">
        <v>134</v>
      </c>
      <c r="E82" s="104"/>
      <c r="F82" s="105"/>
      <c r="G82" s="105"/>
      <c r="H82" s="22">
        <f t="shared" si="2"/>
        <v>0</v>
      </c>
    </row>
    <row r="83" spans="1:8" ht="15.75" hidden="1" customHeight="1">
      <c r="A83" s="25"/>
      <c r="B83" s="18" t="s">
        <v>135</v>
      </c>
      <c r="C83" s="18"/>
      <c r="D83" s="106" t="s">
        <v>136</v>
      </c>
      <c r="E83" s="104"/>
      <c r="F83" s="105"/>
      <c r="G83" s="105"/>
      <c r="H83" s="22">
        <f t="shared" si="2"/>
        <v>0</v>
      </c>
    </row>
    <row r="84" spans="1:8" ht="47.25" hidden="1" customHeight="1">
      <c r="A84" s="25"/>
      <c r="B84" s="18" t="s">
        <v>137</v>
      </c>
      <c r="C84" s="107"/>
      <c r="D84" s="108" t="s">
        <v>138</v>
      </c>
      <c r="E84" s="104"/>
      <c r="F84" s="105"/>
      <c r="G84" s="105"/>
      <c r="H84" s="22">
        <f t="shared" si="2"/>
        <v>0</v>
      </c>
    </row>
    <row r="85" spans="1:8" s="24" customFormat="1" ht="19.5" customHeight="1">
      <c r="A85" s="27"/>
      <c r="B85" s="18" t="s">
        <v>139</v>
      </c>
      <c r="C85" s="18" t="s">
        <v>140</v>
      </c>
      <c r="D85" s="65" t="s">
        <v>141</v>
      </c>
      <c r="E85" s="38" t="s">
        <v>142</v>
      </c>
      <c r="F85" s="105">
        <v>262300</v>
      </c>
      <c r="G85" s="105"/>
      <c r="H85" s="22">
        <f t="shared" si="2"/>
        <v>262300</v>
      </c>
    </row>
    <row r="86" spans="1:8" s="24" customFormat="1" ht="34.5" customHeight="1">
      <c r="A86" s="27"/>
      <c r="B86" s="96" t="s">
        <v>139</v>
      </c>
      <c r="C86" s="96" t="s">
        <v>140</v>
      </c>
      <c r="D86" s="109" t="s">
        <v>141</v>
      </c>
      <c r="E86" s="42" t="s">
        <v>143</v>
      </c>
      <c r="F86" s="97">
        <v>702100</v>
      </c>
      <c r="G86" s="97"/>
      <c r="H86" s="99">
        <f t="shared" si="2"/>
        <v>702100</v>
      </c>
    </row>
    <row r="87" spans="1:8" s="24" customFormat="1" ht="15.75">
      <c r="A87" s="27"/>
      <c r="B87" s="28" t="s">
        <v>139</v>
      </c>
      <c r="C87" s="28" t="s">
        <v>140</v>
      </c>
      <c r="D87" s="35" t="s">
        <v>141</v>
      </c>
      <c r="E87" s="38" t="s">
        <v>144</v>
      </c>
      <c r="F87" s="37">
        <v>70000</v>
      </c>
      <c r="G87" s="37"/>
      <c r="H87" s="32">
        <f t="shared" si="2"/>
        <v>70000</v>
      </c>
    </row>
    <row r="88" spans="1:8" s="24" customFormat="1" ht="31.5">
      <c r="A88" s="27"/>
      <c r="B88" s="28" t="s">
        <v>139</v>
      </c>
      <c r="C88" s="28" t="s">
        <v>140</v>
      </c>
      <c r="D88" s="35" t="s">
        <v>141</v>
      </c>
      <c r="E88" s="38" t="s">
        <v>145</v>
      </c>
      <c r="F88" s="37">
        <v>207000</v>
      </c>
      <c r="G88" s="37"/>
      <c r="H88" s="32">
        <f t="shared" si="2"/>
        <v>207000</v>
      </c>
    </row>
    <row r="89" spans="1:8" s="24" customFormat="1" ht="15.75">
      <c r="A89" s="27"/>
      <c r="B89" s="28" t="s">
        <v>139</v>
      </c>
      <c r="C89" s="28" t="s">
        <v>140</v>
      </c>
      <c r="D89" s="35" t="s">
        <v>141</v>
      </c>
      <c r="E89" s="38" t="s">
        <v>146</v>
      </c>
      <c r="F89" s="37">
        <v>457100</v>
      </c>
      <c r="G89" s="37"/>
      <c r="H89" s="32">
        <f t="shared" si="2"/>
        <v>457100</v>
      </c>
    </row>
    <row r="90" spans="1:8" s="24" customFormat="1" ht="31.5">
      <c r="A90" s="27"/>
      <c r="B90" s="28" t="s">
        <v>139</v>
      </c>
      <c r="C90" s="28" t="s">
        <v>140</v>
      </c>
      <c r="D90" s="35" t="s">
        <v>141</v>
      </c>
      <c r="E90" s="38" t="s">
        <v>147</v>
      </c>
      <c r="F90" s="37">
        <v>396100</v>
      </c>
      <c r="G90" s="37"/>
      <c r="H90" s="32">
        <f t="shared" si="2"/>
        <v>396100</v>
      </c>
    </row>
    <row r="91" spans="1:8" s="24" customFormat="1" ht="39" customHeight="1">
      <c r="A91" s="27"/>
      <c r="B91" s="86" t="s">
        <v>148</v>
      </c>
      <c r="C91" s="28" t="s">
        <v>149</v>
      </c>
      <c r="D91" s="109" t="s">
        <v>150</v>
      </c>
      <c r="E91" s="42" t="s">
        <v>151</v>
      </c>
      <c r="F91" s="37">
        <v>399000</v>
      </c>
      <c r="G91" s="37"/>
      <c r="H91" s="32">
        <f t="shared" si="2"/>
        <v>399000</v>
      </c>
    </row>
    <row r="92" spans="1:8" s="24" customFormat="1" ht="0.75" hidden="1" customHeight="1">
      <c r="A92" s="27"/>
      <c r="B92" s="18" t="s">
        <v>139</v>
      </c>
      <c r="C92" s="18"/>
      <c r="D92" s="35" t="s">
        <v>141</v>
      </c>
      <c r="E92" s="38" t="s">
        <v>152</v>
      </c>
      <c r="F92" s="105"/>
      <c r="G92" s="37"/>
      <c r="H92" s="22">
        <f t="shared" si="2"/>
        <v>0</v>
      </c>
    </row>
    <row r="93" spans="1:8" s="24" customFormat="1" ht="0.75" hidden="1" customHeight="1">
      <c r="A93" s="100"/>
      <c r="B93" s="96"/>
      <c r="C93" s="96"/>
      <c r="D93" s="109"/>
      <c r="E93" s="42"/>
      <c r="F93" s="97"/>
      <c r="G93" s="97"/>
      <c r="H93" s="99"/>
    </row>
    <row r="94" spans="1:8" s="69" customFormat="1" ht="48" hidden="1" customHeight="1">
      <c r="A94" s="110"/>
      <c r="B94" s="86" t="s">
        <v>90</v>
      </c>
      <c r="C94" s="86" t="s">
        <v>91</v>
      </c>
      <c r="D94" s="111" t="s">
        <v>92</v>
      </c>
      <c r="E94" s="42" t="s">
        <v>153</v>
      </c>
      <c r="F94" s="37"/>
      <c r="G94" s="37"/>
      <c r="H94" s="32">
        <f t="shared" si="2"/>
        <v>0</v>
      </c>
    </row>
    <row r="95" spans="1:8" s="24" customFormat="1" ht="37.15" customHeight="1">
      <c r="A95" s="112"/>
      <c r="B95" s="54" t="s">
        <v>139</v>
      </c>
      <c r="C95" s="54" t="s">
        <v>140</v>
      </c>
      <c r="D95" s="35" t="s">
        <v>141</v>
      </c>
      <c r="E95" s="42" t="s">
        <v>154</v>
      </c>
      <c r="F95" s="113">
        <v>90000</v>
      </c>
      <c r="G95" s="113"/>
      <c r="H95" s="74">
        <f t="shared" si="2"/>
        <v>90000</v>
      </c>
    </row>
    <row r="96" spans="1:8" s="24" customFormat="1" ht="15.75" hidden="1">
      <c r="A96" s="112"/>
      <c r="B96" s="40"/>
      <c r="C96" s="40"/>
      <c r="D96" s="114"/>
      <c r="E96" s="115"/>
      <c r="F96" s="113"/>
      <c r="G96" s="113"/>
      <c r="H96" s="116"/>
    </row>
    <row r="97" spans="1:12" ht="48.6" customHeight="1">
      <c r="A97" s="101"/>
      <c r="B97" s="90" t="s">
        <v>155</v>
      </c>
      <c r="C97" s="90"/>
      <c r="D97" s="12" t="s">
        <v>156</v>
      </c>
      <c r="E97" s="117"/>
      <c r="F97" s="80">
        <f>SUM(F98:F113)</f>
        <v>3781855</v>
      </c>
      <c r="G97" s="80">
        <f>SUM(G98:G113)</f>
        <v>205861</v>
      </c>
      <c r="H97" s="80">
        <f>SUM(H98:H113)</f>
        <v>3987716</v>
      </c>
    </row>
    <row r="98" spans="1:12" s="24" customFormat="1" ht="48.6" customHeight="1">
      <c r="A98" s="17"/>
      <c r="B98" s="18" t="s">
        <v>18</v>
      </c>
      <c r="C98" s="18" t="s">
        <v>19</v>
      </c>
      <c r="D98" s="19" t="s">
        <v>20</v>
      </c>
      <c r="E98" s="85" t="s">
        <v>157</v>
      </c>
      <c r="F98" s="105">
        <v>145700</v>
      </c>
      <c r="G98" s="105"/>
      <c r="H98" s="22">
        <f t="shared" ref="H98:H109" si="3">SUM(F98+G98)</f>
        <v>145700</v>
      </c>
      <c r="I98" s="118"/>
      <c r="J98" s="119"/>
      <c r="K98" s="120"/>
      <c r="L98" s="121"/>
    </row>
    <row r="99" spans="1:12" s="24" customFormat="1" ht="31.5">
      <c r="A99" s="27"/>
      <c r="B99" s="28" t="s">
        <v>18</v>
      </c>
      <c r="C99" s="28" t="s">
        <v>19</v>
      </c>
      <c r="D99" s="29" t="s">
        <v>20</v>
      </c>
      <c r="E99" s="38" t="s">
        <v>158</v>
      </c>
      <c r="F99" s="37">
        <v>1590000</v>
      </c>
      <c r="G99" s="105"/>
      <c r="H99" s="22">
        <f t="shared" si="3"/>
        <v>1590000</v>
      </c>
      <c r="I99" s="118"/>
      <c r="J99" s="119"/>
      <c r="K99" s="120"/>
      <c r="L99" s="121"/>
    </row>
    <row r="100" spans="1:12" s="24" customFormat="1" ht="48" customHeight="1">
      <c r="A100" s="27"/>
      <c r="B100" s="28" t="s">
        <v>18</v>
      </c>
      <c r="C100" s="28" t="s">
        <v>19</v>
      </c>
      <c r="D100" s="29" t="s">
        <v>20</v>
      </c>
      <c r="E100" s="26" t="s">
        <v>159</v>
      </c>
      <c r="F100" s="37"/>
      <c r="G100" s="105">
        <v>201000</v>
      </c>
      <c r="H100" s="22">
        <f t="shared" si="3"/>
        <v>201000</v>
      </c>
      <c r="I100" s="118"/>
      <c r="J100" s="119"/>
      <c r="K100" s="120"/>
      <c r="L100" s="121"/>
    </row>
    <row r="101" spans="1:12" s="24" customFormat="1" ht="31.5">
      <c r="A101" s="27"/>
      <c r="B101" s="28" t="s">
        <v>18</v>
      </c>
      <c r="C101" s="28" t="s">
        <v>19</v>
      </c>
      <c r="D101" s="29" t="s">
        <v>20</v>
      </c>
      <c r="E101" s="26" t="s">
        <v>160</v>
      </c>
      <c r="F101" s="37">
        <v>55055</v>
      </c>
      <c r="G101" s="105"/>
      <c r="H101" s="22">
        <f t="shared" si="3"/>
        <v>55055</v>
      </c>
      <c r="I101" s="118"/>
      <c r="J101" s="119"/>
      <c r="K101" s="120"/>
      <c r="L101" s="121"/>
    </row>
    <row r="102" spans="1:12" s="24" customFormat="1" ht="47.25">
      <c r="A102" s="27"/>
      <c r="B102" s="28" t="s">
        <v>18</v>
      </c>
      <c r="C102" s="28" t="s">
        <v>19</v>
      </c>
      <c r="D102" s="29" t="s">
        <v>20</v>
      </c>
      <c r="E102" s="26" t="s">
        <v>161</v>
      </c>
      <c r="F102" s="37">
        <v>168000</v>
      </c>
      <c r="G102" s="105"/>
      <c r="H102" s="22">
        <f t="shared" si="3"/>
        <v>168000</v>
      </c>
      <c r="I102" s="118"/>
      <c r="J102" s="119"/>
      <c r="K102" s="120"/>
      <c r="L102" s="121"/>
    </row>
    <row r="103" spans="1:12" s="24" customFormat="1" ht="31.5">
      <c r="A103" s="27"/>
      <c r="B103" s="28" t="s">
        <v>18</v>
      </c>
      <c r="C103" s="28" t="s">
        <v>19</v>
      </c>
      <c r="D103" s="29" t="s">
        <v>20</v>
      </c>
      <c r="E103" s="122" t="s">
        <v>162</v>
      </c>
      <c r="F103" s="37">
        <v>100000</v>
      </c>
      <c r="G103" s="105"/>
      <c r="H103" s="22">
        <f t="shared" si="3"/>
        <v>100000</v>
      </c>
      <c r="I103" s="118"/>
      <c r="J103" s="119"/>
      <c r="K103" s="120"/>
      <c r="L103" s="121"/>
    </row>
    <row r="104" spans="1:12" s="24" customFormat="1" ht="31.5">
      <c r="A104" s="27"/>
      <c r="B104" s="28" t="s">
        <v>163</v>
      </c>
      <c r="C104" s="28" t="s">
        <v>24</v>
      </c>
      <c r="D104" s="29" t="s">
        <v>164</v>
      </c>
      <c r="E104" s="122" t="s">
        <v>165</v>
      </c>
      <c r="F104" s="37">
        <v>220000</v>
      </c>
      <c r="G104" s="37"/>
      <c r="H104" s="32">
        <f t="shared" si="3"/>
        <v>220000</v>
      </c>
    </row>
    <row r="105" spans="1:12" s="24" customFormat="1" ht="38.25" customHeight="1">
      <c r="A105" s="27"/>
      <c r="B105" s="96" t="s">
        <v>163</v>
      </c>
      <c r="C105" s="96" t="s">
        <v>24</v>
      </c>
      <c r="D105" s="123" t="s">
        <v>164</v>
      </c>
      <c r="E105" s="124" t="s">
        <v>166</v>
      </c>
      <c r="F105" s="97">
        <v>0</v>
      </c>
      <c r="G105" s="37">
        <v>4861</v>
      </c>
      <c r="H105" s="32">
        <f t="shared" si="3"/>
        <v>4861</v>
      </c>
    </row>
    <row r="106" spans="1:12" s="24" customFormat="1" ht="48.6" customHeight="1">
      <c r="A106" s="27"/>
      <c r="B106" s="96" t="s">
        <v>167</v>
      </c>
      <c r="C106" s="96" t="s">
        <v>121</v>
      </c>
      <c r="D106" s="123" t="s">
        <v>168</v>
      </c>
      <c r="E106" s="124" t="s">
        <v>169</v>
      </c>
      <c r="F106" s="97">
        <v>8900</v>
      </c>
      <c r="G106" s="37"/>
      <c r="H106" s="32">
        <f t="shared" si="3"/>
        <v>8900</v>
      </c>
    </row>
    <row r="107" spans="1:12" s="24" customFormat="1" ht="1.9" hidden="1" customHeight="1">
      <c r="A107" s="27"/>
      <c r="B107" s="96" t="s">
        <v>163</v>
      </c>
      <c r="C107" s="96" t="s">
        <v>24</v>
      </c>
      <c r="D107" s="123" t="s">
        <v>164</v>
      </c>
      <c r="E107" s="124" t="s">
        <v>170</v>
      </c>
      <c r="F107" s="97"/>
      <c r="G107" s="97"/>
      <c r="H107" s="32">
        <f t="shared" si="3"/>
        <v>0</v>
      </c>
    </row>
    <row r="108" spans="1:12" s="24" customFormat="1" ht="31.5">
      <c r="A108" s="27"/>
      <c r="B108" s="28" t="s">
        <v>118</v>
      </c>
      <c r="C108" s="28" t="s">
        <v>121</v>
      </c>
      <c r="D108" s="33" t="s">
        <v>119</v>
      </c>
      <c r="E108" s="38" t="s">
        <v>171</v>
      </c>
      <c r="F108" s="97">
        <v>181000</v>
      </c>
      <c r="G108" s="97"/>
      <c r="H108" s="32">
        <f t="shared" si="3"/>
        <v>181000</v>
      </c>
    </row>
    <row r="109" spans="1:12" s="24" customFormat="1" ht="33" customHeight="1">
      <c r="A109" s="27"/>
      <c r="B109" s="28" t="s">
        <v>172</v>
      </c>
      <c r="C109" s="28" t="s">
        <v>121</v>
      </c>
      <c r="D109" s="33" t="s">
        <v>92</v>
      </c>
      <c r="E109" s="122" t="s">
        <v>173</v>
      </c>
      <c r="F109" s="37">
        <v>121700</v>
      </c>
      <c r="G109" s="97"/>
      <c r="H109" s="32">
        <f t="shared" si="3"/>
        <v>121700</v>
      </c>
    </row>
    <row r="110" spans="1:12" s="24" customFormat="1" ht="12.75" hidden="1" customHeight="1">
      <c r="A110" s="27"/>
      <c r="B110" s="104"/>
      <c r="C110" s="104"/>
      <c r="D110" s="104"/>
      <c r="E110" s="104"/>
      <c r="F110" s="125"/>
      <c r="G110" s="125"/>
      <c r="H110" s="126"/>
    </row>
    <row r="111" spans="1:12" s="24" customFormat="1" ht="81" customHeight="1">
      <c r="A111" s="27"/>
      <c r="B111" s="28" t="s">
        <v>174</v>
      </c>
      <c r="C111" s="28" t="s">
        <v>121</v>
      </c>
      <c r="D111" s="35" t="s">
        <v>175</v>
      </c>
      <c r="E111" s="38" t="s">
        <v>176</v>
      </c>
      <c r="F111" s="97">
        <v>368000</v>
      </c>
      <c r="G111" s="97"/>
      <c r="H111" s="32">
        <f>SUM(F111+G111)</f>
        <v>368000</v>
      </c>
    </row>
    <row r="112" spans="1:12" s="24" customFormat="1" ht="93" customHeight="1">
      <c r="A112" s="27"/>
      <c r="B112" s="28" t="s">
        <v>177</v>
      </c>
      <c r="C112" s="28" t="s">
        <v>178</v>
      </c>
      <c r="D112" s="35" t="s">
        <v>179</v>
      </c>
      <c r="E112" s="38" t="s">
        <v>180</v>
      </c>
      <c r="F112" s="37">
        <v>788000</v>
      </c>
      <c r="G112" s="37"/>
      <c r="H112" s="32">
        <f>SUM(F112+G112)</f>
        <v>788000</v>
      </c>
    </row>
    <row r="113" spans="1:8" s="24" customFormat="1" ht="31.5">
      <c r="A113" s="27"/>
      <c r="B113" s="127" t="s">
        <v>90</v>
      </c>
      <c r="C113" s="127" t="s">
        <v>91</v>
      </c>
      <c r="D113" s="65" t="s">
        <v>92</v>
      </c>
      <c r="E113" s="38" t="s">
        <v>181</v>
      </c>
      <c r="F113" s="128">
        <v>35500</v>
      </c>
      <c r="G113" s="129"/>
      <c r="H113" s="32">
        <f>SUM(F113+G113)</f>
        <v>35500</v>
      </c>
    </row>
    <row r="114" spans="1:8" ht="6.75" hidden="1" customHeight="1">
      <c r="A114" s="25"/>
      <c r="B114" s="28"/>
      <c r="C114" s="28"/>
      <c r="D114" s="29"/>
      <c r="E114" s="38"/>
      <c r="F114" s="31"/>
      <c r="G114" s="31"/>
      <c r="H114" s="32">
        <f>SUM(F114+G114)</f>
        <v>0</v>
      </c>
    </row>
    <row r="115" spans="1:8" ht="9.75" hidden="1" customHeight="1">
      <c r="A115" s="130"/>
      <c r="B115" s="96"/>
      <c r="C115" s="96"/>
      <c r="D115" s="123"/>
      <c r="E115" s="42"/>
      <c r="F115" s="113"/>
      <c r="G115" s="113"/>
      <c r="H115" s="74">
        <f>SUM(F115+G115)</f>
        <v>0</v>
      </c>
    </row>
    <row r="116" spans="1:8" ht="47.25">
      <c r="A116" s="101"/>
      <c r="B116" s="90" t="s">
        <v>182</v>
      </c>
      <c r="C116" s="90"/>
      <c r="D116" s="12" t="s">
        <v>183</v>
      </c>
      <c r="E116" s="93"/>
      <c r="F116" s="94">
        <f>SUM(F117:F147)</f>
        <v>37653339</v>
      </c>
      <c r="G116" s="94">
        <f>SUM(G117:G146)</f>
        <v>48967031</v>
      </c>
      <c r="H116" s="94">
        <f>SUM(H117:H147)</f>
        <v>86620370</v>
      </c>
    </row>
    <row r="117" spans="1:8" s="24" customFormat="1" ht="47.25">
      <c r="A117" s="17"/>
      <c r="B117" s="18" t="s">
        <v>33</v>
      </c>
      <c r="C117" s="18" t="s">
        <v>184</v>
      </c>
      <c r="D117" s="131" t="s">
        <v>34</v>
      </c>
      <c r="E117" s="85" t="s">
        <v>185</v>
      </c>
      <c r="F117" s="105"/>
      <c r="G117" s="105">
        <v>6107073</v>
      </c>
      <c r="H117" s="32">
        <f t="shared" ref="H117:H147" si="4">SUM(F117+G117)</f>
        <v>6107073</v>
      </c>
    </row>
    <row r="118" spans="1:8" s="24" customFormat="1" ht="30.75" customHeight="1">
      <c r="A118" s="27"/>
      <c r="B118" s="28" t="s">
        <v>33</v>
      </c>
      <c r="C118" s="28" t="s">
        <v>184</v>
      </c>
      <c r="D118" s="131" t="s">
        <v>34</v>
      </c>
      <c r="E118" s="38" t="s">
        <v>186</v>
      </c>
      <c r="F118" s="37"/>
      <c r="G118" s="37">
        <v>500000</v>
      </c>
      <c r="H118" s="32">
        <f t="shared" si="4"/>
        <v>500000</v>
      </c>
    </row>
    <row r="119" spans="1:8" s="24" customFormat="1" ht="31.5" hidden="1">
      <c r="A119" s="27"/>
      <c r="B119" s="28"/>
      <c r="C119" s="28"/>
      <c r="D119" s="35"/>
      <c r="E119" s="38" t="s">
        <v>35</v>
      </c>
      <c r="F119" s="37"/>
      <c r="G119" s="37"/>
      <c r="H119" s="32">
        <f t="shared" si="4"/>
        <v>0</v>
      </c>
    </row>
    <row r="120" spans="1:8" s="24" customFormat="1" ht="31.5">
      <c r="A120" s="27"/>
      <c r="B120" s="28" t="s">
        <v>36</v>
      </c>
      <c r="C120" s="28" t="s">
        <v>184</v>
      </c>
      <c r="D120" s="131" t="s">
        <v>187</v>
      </c>
      <c r="E120" s="38" t="s">
        <v>188</v>
      </c>
      <c r="F120" s="37"/>
      <c r="G120" s="31">
        <v>4000000</v>
      </c>
      <c r="H120" s="22">
        <f t="shared" si="4"/>
        <v>4000000</v>
      </c>
    </row>
    <row r="121" spans="1:8" s="24" customFormat="1" ht="31.5" customHeight="1">
      <c r="A121" s="27"/>
      <c r="B121" s="28" t="s">
        <v>36</v>
      </c>
      <c r="C121" s="28" t="s">
        <v>184</v>
      </c>
      <c r="D121" s="193" t="s">
        <v>187</v>
      </c>
      <c r="E121" s="38" t="s">
        <v>189</v>
      </c>
      <c r="F121" s="37"/>
      <c r="G121" s="31">
        <v>3380000</v>
      </c>
      <c r="H121" s="22">
        <f t="shared" si="4"/>
        <v>3380000</v>
      </c>
    </row>
    <row r="122" spans="1:8" s="24" customFormat="1" ht="15.75" hidden="1">
      <c r="A122" s="27"/>
      <c r="B122" s="28"/>
      <c r="C122" s="28"/>
      <c r="D122" s="193"/>
      <c r="E122" s="30"/>
      <c r="F122" s="37"/>
      <c r="G122" s="31"/>
      <c r="H122" s="22">
        <f t="shared" si="4"/>
        <v>0</v>
      </c>
    </row>
    <row r="123" spans="1:8" s="24" customFormat="1" ht="47.25" hidden="1">
      <c r="A123" s="27"/>
      <c r="B123" s="132"/>
      <c r="C123" s="132"/>
      <c r="D123" s="33" t="s">
        <v>190</v>
      </c>
      <c r="E123" s="30" t="s">
        <v>191</v>
      </c>
      <c r="F123" s="37"/>
      <c r="G123" s="37"/>
      <c r="H123" s="32">
        <f t="shared" si="4"/>
        <v>0</v>
      </c>
    </row>
    <row r="124" spans="1:8" s="24" customFormat="1" ht="15.75" hidden="1">
      <c r="A124" s="27"/>
      <c r="B124" s="133"/>
      <c r="C124" s="133"/>
      <c r="D124" s="103"/>
      <c r="E124" s="20"/>
      <c r="F124" s="105"/>
      <c r="G124" s="105"/>
      <c r="H124" s="22">
        <f t="shared" si="4"/>
        <v>0</v>
      </c>
    </row>
    <row r="125" spans="1:8" s="24" customFormat="1" ht="31.5">
      <c r="A125" s="27"/>
      <c r="B125" s="96" t="s">
        <v>192</v>
      </c>
      <c r="C125" s="96" t="s">
        <v>193</v>
      </c>
      <c r="D125" s="131" t="s">
        <v>194</v>
      </c>
      <c r="E125" s="134" t="s">
        <v>195</v>
      </c>
      <c r="F125" s="37">
        <v>14100387</v>
      </c>
      <c r="G125" s="37">
        <v>6121715</v>
      </c>
      <c r="H125" s="32">
        <f t="shared" si="4"/>
        <v>20222102</v>
      </c>
    </row>
    <row r="126" spans="1:8" s="24" customFormat="1" ht="31.5">
      <c r="A126" s="27"/>
      <c r="B126" s="96" t="s">
        <v>192</v>
      </c>
      <c r="C126" s="96" t="s">
        <v>193</v>
      </c>
      <c r="D126" s="131" t="s">
        <v>194</v>
      </c>
      <c r="E126" s="134" t="s">
        <v>196</v>
      </c>
      <c r="F126" s="37">
        <v>490251</v>
      </c>
      <c r="G126" s="135"/>
      <c r="H126" s="32">
        <f t="shared" si="4"/>
        <v>490251</v>
      </c>
    </row>
    <row r="127" spans="1:8" s="24" customFormat="1" ht="31.5">
      <c r="A127" s="27"/>
      <c r="B127" s="96" t="s">
        <v>192</v>
      </c>
      <c r="C127" s="96" t="s">
        <v>193</v>
      </c>
      <c r="D127" s="131" t="s">
        <v>194</v>
      </c>
      <c r="E127" s="134" t="s">
        <v>197</v>
      </c>
      <c r="F127" s="37">
        <v>6577749</v>
      </c>
      <c r="G127" s="135"/>
      <c r="H127" s="32">
        <f t="shared" si="4"/>
        <v>6577749</v>
      </c>
    </row>
    <row r="128" spans="1:8" s="24" customFormat="1" ht="31.5">
      <c r="A128" s="27"/>
      <c r="B128" s="96" t="s">
        <v>192</v>
      </c>
      <c r="C128" s="96" t="s">
        <v>193</v>
      </c>
      <c r="D128" s="131" t="s">
        <v>194</v>
      </c>
      <c r="E128" s="136" t="s">
        <v>198</v>
      </c>
      <c r="F128" s="97">
        <v>4900000</v>
      </c>
      <c r="G128" s="135"/>
      <c r="H128" s="32">
        <f t="shared" si="4"/>
        <v>4900000</v>
      </c>
    </row>
    <row r="129" spans="1:8" s="24" customFormat="1" ht="50.25" customHeight="1">
      <c r="A129" s="27"/>
      <c r="B129" s="96" t="s">
        <v>192</v>
      </c>
      <c r="C129" s="96" t="s">
        <v>193</v>
      </c>
      <c r="D129" s="131" t="s">
        <v>194</v>
      </c>
      <c r="E129" s="136" t="s">
        <v>199</v>
      </c>
      <c r="F129" s="97">
        <v>550000</v>
      </c>
      <c r="G129" s="135"/>
      <c r="H129" s="32">
        <f t="shared" si="4"/>
        <v>550000</v>
      </c>
    </row>
    <row r="130" spans="1:8" s="24" customFormat="1" ht="38.25" customHeight="1">
      <c r="A130" s="27"/>
      <c r="B130" s="96" t="s">
        <v>192</v>
      </c>
      <c r="C130" s="96" t="s">
        <v>193</v>
      </c>
      <c r="D130" s="131" t="s">
        <v>194</v>
      </c>
      <c r="E130" s="136" t="s">
        <v>200</v>
      </c>
      <c r="F130" s="97">
        <v>290000</v>
      </c>
      <c r="G130" s="135"/>
      <c r="H130" s="32">
        <f t="shared" si="4"/>
        <v>290000</v>
      </c>
    </row>
    <row r="131" spans="1:8" s="24" customFormat="1" ht="48.75" customHeight="1">
      <c r="A131" s="27"/>
      <c r="B131" s="96" t="s">
        <v>201</v>
      </c>
      <c r="C131" s="96" t="s">
        <v>193</v>
      </c>
      <c r="D131" s="137" t="s">
        <v>202</v>
      </c>
      <c r="E131" s="138" t="s">
        <v>203</v>
      </c>
      <c r="F131" s="97">
        <v>845250</v>
      </c>
      <c r="G131" s="135"/>
      <c r="H131" s="32">
        <f t="shared" si="4"/>
        <v>845250</v>
      </c>
    </row>
    <row r="132" spans="1:8" s="24" customFormat="1" ht="31.5" hidden="1">
      <c r="A132" s="27"/>
      <c r="B132" s="96" t="s">
        <v>204</v>
      </c>
      <c r="C132" s="96" t="s">
        <v>193</v>
      </c>
      <c r="D132" s="139" t="s">
        <v>205</v>
      </c>
      <c r="E132" s="30" t="s">
        <v>206</v>
      </c>
      <c r="F132" s="97"/>
      <c r="G132" s="37"/>
      <c r="H132" s="32">
        <f t="shared" si="4"/>
        <v>0</v>
      </c>
    </row>
    <row r="133" spans="1:8" s="24" customFormat="1" ht="31.5" hidden="1">
      <c r="A133" s="27"/>
      <c r="B133" s="96" t="s">
        <v>207</v>
      </c>
      <c r="C133" s="96" t="s">
        <v>193</v>
      </c>
      <c r="D133" s="139" t="s">
        <v>208</v>
      </c>
      <c r="E133" s="30" t="s">
        <v>209</v>
      </c>
      <c r="F133" s="97"/>
      <c r="G133" s="37"/>
      <c r="H133" s="32">
        <f t="shared" si="4"/>
        <v>0</v>
      </c>
    </row>
    <row r="134" spans="1:8" s="24" customFormat="1" ht="47.25">
      <c r="A134" s="100"/>
      <c r="B134" s="96" t="s">
        <v>207</v>
      </c>
      <c r="C134" s="96" t="s">
        <v>193</v>
      </c>
      <c r="D134" s="139" t="s">
        <v>208</v>
      </c>
      <c r="E134" s="51" t="s">
        <v>210</v>
      </c>
      <c r="F134" s="97">
        <v>99702</v>
      </c>
      <c r="G134" s="97"/>
      <c r="H134" s="32">
        <f t="shared" si="4"/>
        <v>99702</v>
      </c>
    </row>
    <row r="135" spans="1:8" s="24" customFormat="1" ht="63">
      <c r="A135" s="100"/>
      <c r="B135" s="96" t="s">
        <v>211</v>
      </c>
      <c r="C135" s="96" t="s">
        <v>193</v>
      </c>
      <c r="D135" s="139" t="s">
        <v>212</v>
      </c>
      <c r="E135" s="51" t="s">
        <v>213</v>
      </c>
      <c r="F135" s="97"/>
      <c r="G135" s="97">
        <v>119924</v>
      </c>
      <c r="H135" s="32">
        <f t="shared" si="4"/>
        <v>119924</v>
      </c>
    </row>
    <row r="136" spans="1:8" s="24" customFormat="1" ht="63">
      <c r="A136" s="100"/>
      <c r="B136" s="64" t="s">
        <v>214</v>
      </c>
      <c r="C136" s="64" t="s">
        <v>215</v>
      </c>
      <c r="D136" s="131" t="s">
        <v>216</v>
      </c>
      <c r="E136" s="140" t="s">
        <v>217</v>
      </c>
      <c r="F136" s="97">
        <v>9800000</v>
      </c>
      <c r="G136" s="97">
        <v>22989320</v>
      </c>
      <c r="H136" s="99">
        <f t="shared" si="4"/>
        <v>32789320</v>
      </c>
    </row>
    <row r="137" spans="1:8" s="24" customFormat="1" ht="47.25" hidden="1">
      <c r="A137" s="27"/>
      <c r="B137" s="86" t="s">
        <v>218</v>
      </c>
      <c r="C137" s="86"/>
      <c r="D137" s="106" t="s">
        <v>216</v>
      </c>
      <c r="E137" s="30" t="s">
        <v>219</v>
      </c>
      <c r="F137" s="37"/>
      <c r="G137" s="37"/>
      <c r="H137" s="99">
        <f t="shared" si="4"/>
        <v>0</v>
      </c>
    </row>
    <row r="138" spans="1:8" s="24" customFormat="1" ht="47.25" hidden="1">
      <c r="A138" s="27"/>
      <c r="B138" s="28" t="s">
        <v>214</v>
      </c>
      <c r="C138" s="28" t="s">
        <v>215</v>
      </c>
      <c r="D138" s="131" t="s">
        <v>216</v>
      </c>
      <c r="E138" s="134" t="s">
        <v>220</v>
      </c>
      <c r="F138" s="37"/>
      <c r="G138" s="37"/>
      <c r="H138" s="99">
        <f t="shared" si="4"/>
        <v>0</v>
      </c>
    </row>
    <row r="139" spans="1:8" s="24" customFormat="1" ht="31.5">
      <c r="A139" s="27"/>
      <c r="B139" s="28" t="s">
        <v>58</v>
      </c>
      <c r="C139" s="28" t="s">
        <v>59</v>
      </c>
      <c r="D139" s="29" t="s">
        <v>221</v>
      </c>
      <c r="E139" s="134" t="s">
        <v>222</v>
      </c>
      <c r="F139" s="37"/>
      <c r="G139" s="37">
        <v>408777</v>
      </c>
      <c r="H139" s="99">
        <f t="shared" si="4"/>
        <v>408777</v>
      </c>
    </row>
    <row r="140" spans="1:8" s="24" customFormat="1" ht="63">
      <c r="A140" s="27"/>
      <c r="B140" s="28" t="s">
        <v>46</v>
      </c>
      <c r="C140" s="28" t="s">
        <v>64</v>
      </c>
      <c r="D140" s="29" t="s">
        <v>48</v>
      </c>
      <c r="E140" s="141" t="s">
        <v>223</v>
      </c>
      <c r="F140" s="37"/>
      <c r="G140" s="37">
        <v>188927</v>
      </c>
      <c r="H140" s="32">
        <f t="shared" si="4"/>
        <v>188927</v>
      </c>
    </row>
    <row r="141" spans="1:8" s="24" customFormat="1" ht="63">
      <c r="A141" s="27"/>
      <c r="B141" s="28" t="s">
        <v>46</v>
      </c>
      <c r="C141" s="28" t="s">
        <v>64</v>
      </c>
      <c r="D141" s="29" t="s">
        <v>48</v>
      </c>
      <c r="E141" s="141" t="s">
        <v>224</v>
      </c>
      <c r="F141" s="37"/>
      <c r="G141" s="37">
        <v>694693</v>
      </c>
      <c r="H141" s="32">
        <f t="shared" si="4"/>
        <v>694693</v>
      </c>
    </row>
    <row r="142" spans="1:8" s="24" customFormat="1" ht="63">
      <c r="A142" s="27"/>
      <c r="B142" s="28" t="s">
        <v>46</v>
      </c>
      <c r="C142" s="28" t="s">
        <v>64</v>
      </c>
      <c r="D142" s="29" t="s">
        <v>48</v>
      </c>
      <c r="E142" s="141" t="s">
        <v>225</v>
      </c>
      <c r="F142" s="37"/>
      <c r="G142" s="135">
        <v>639500</v>
      </c>
      <c r="H142" s="142">
        <f t="shared" si="4"/>
        <v>639500</v>
      </c>
    </row>
    <row r="143" spans="1:8" s="24" customFormat="1" ht="63">
      <c r="A143" s="27"/>
      <c r="B143" s="28" t="s">
        <v>46</v>
      </c>
      <c r="C143" s="28" t="s">
        <v>64</v>
      </c>
      <c r="D143" s="29" t="s">
        <v>48</v>
      </c>
      <c r="E143" s="143" t="s">
        <v>226</v>
      </c>
      <c r="F143" s="37"/>
      <c r="G143" s="135">
        <v>2827162</v>
      </c>
      <c r="H143" s="142">
        <f t="shared" si="4"/>
        <v>2827162</v>
      </c>
    </row>
    <row r="144" spans="1:8" s="24" customFormat="1" ht="63">
      <c r="A144" s="27"/>
      <c r="B144" s="28" t="s">
        <v>46</v>
      </c>
      <c r="C144" s="28" t="s">
        <v>64</v>
      </c>
      <c r="D144" s="29" t="s">
        <v>48</v>
      </c>
      <c r="E144" s="141" t="s">
        <v>227</v>
      </c>
      <c r="F144" s="37"/>
      <c r="G144" s="37">
        <v>39940</v>
      </c>
      <c r="H144" s="32">
        <f t="shared" si="4"/>
        <v>39940</v>
      </c>
    </row>
    <row r="145" spans="1:8" s="24" customFormat="1" ht="31.5">
      <c r="A145" s="27"/>
      <c r="B145" s="28" t="s">
        <v>90</v>
      </c>
      <c r="C145" s="28" t="s">
        <v>91</v>
      </c>
      <c r="D145" s="29" t="s">
        <v>92</v>
      </c>
      <c r="E145" s="141" t="s">
        <v>228</v>
      </c>
      <c r="F145" s="37"/>
      <c r="G145" s="37">
        <v>450000</v>
      </c>
      <c r="H145" s="32">
        <f t="shared" si="4"/>
        <v>450000</v>
      </c>
    </row>
    <row r="146" spans="1:8" ht="31.5">
      <c r="A146" s="25"/>
      <c r="B146" s="28" t="s">
        <v>90</v>
      </c>
      <c r="C146" s="28" t="s">
        <v>91</v>
      </c>
      <c r="D146" s="29" t="s">
        <v>92</v>
      </c>
      <c r="E146" s="141" t="s">
        <v>229</v>
      </c>
      <c r="F146" s="37"/>
      <c r="G146" s="37">
        <v>500000</v>
      </c>
      <c r="H146" s="32">
        <f t="shared" si="4"/>
        <v>500000</v>
      </c>
    </row>
    <row r="147" spans="1:8" ht="31.5" hidden="1">
      <c r="A147" s="25"/>
      <c r="B147" s="96" t="s">
        <v>90</v>
      </c>
      <c r="C147" s="96" t="s">
        <v>91</v>
      </c>
      <c r="D147" s="123" t="s">
        <v>92</v>
      </c>
      <c r="E147" s="144" t="s">
        <v>230</v>
      </c>
      <c r="F147" s="97"/>
      <c r="G147" s="97"/>
      <c r="H147" s="99">
        <f t="shared" si="4"/>
        <v>0</v>
      </c>
    </row>
    <row r="148" spans="1:8" s="149" customFormat="1" ht="31.5">
      <c r="A148" s="145"/>
      <c r="B148" s="76" t="s">
        <v>231</v>
      </c>
      <c r="C148" s="90"/>
      <c r="D148" s="146" t="s">
        <v>232</v>
      </c>
      <c r="E148" s="147"/>
      <c r="F148" s="94">
        <f>SUM(F149:F153)</f>
        <v>1157000</v>
      </c>
      <c r="G148" s="148">
        <f>SUM(G149:G153)</f>
        <v>0</v>
      </c>
      <c r="H148" s="95">
        <f>SUM(H149:H153)</f>
        <v>1157000</v>
      </c>
    </row>
    <row r="149" spans="1:8" ht="63">
      <c r="A149" s="25"/>
      <c r="B149" s="18" t="s">
        <v>233</v>
      </c>
      <c r="C149" s="18" t="s">
        <v>234</v>
      </c>
      <c r="D149" s="19" t="s">
        <v>235</v>
      </c>
      <c r="E149" s="150" t="s">
        <v>236</v>
      </c>
      <c r="F149" s="105">
        <v>199000</v>
      </c>
      <c r="G149" s="105"/>
      <c r="H149" s="22">
        <f t="shared" ref="H149:H154" si="5">SUM(F149+G149)</f>
        <v>199000</v>
      </c>
    </row>
    <row r="150" spans="1:8" ht="58.5" customHeight="1">
      <c r="A150" s="25"/>
      <c r="B150" s="28" t="s">
        <v>233</v>
      </c>
      <c r="C150" s="28" t="s">
        <v>234</v>
      </c>
      <c r="D150" s="19" t="s">
        <v>235</v>
      </c>
      <c r="E150" s="151" t="s">
        <v>237</v>
      </c>
      <c r="F150" s="37">
        <v>600000</v>
      </c>
      <c r="G150" s="37"/>
      <c r="H150" s="32">
        <f t="shared" si="5"/>
        <v>600000</v>
      </c>
    </row>
    <row r="151" spans="1:8" ht="54" customHeight="1">
      <c r="A151" s="130"/>
      <c r="B151" s="152" t="s">
        <v>233</v>
      </c>
      <c r="C151" s="152" t="s">
        <v>234</v>
      </c>
      <c r="D151" s="29" t="s">
        <v>235</v>
      </c>
      <c r="E151" s="153" t="s">
        <v>238</v>
      </c>
      <c r="F151" s="97">
        <v>100000</v>
      </c>
      <c r="G151" s="97"/>
      <c r="H151" s="99">
        <f t="shared" si="5"/>
        <v>100000</v>
      </c>
    </row>
    <row r="152" spans="1:8" ht="52.5" customHeight="1">
      <c r="A152" s="130"/>
      <c r="B152" s="152" t="s">
        <v>233</v>
      </c>
      <c r="C152" s="152" t="s">
        <v>234</v>
      </c>
      <c r="D152" s="29" t="s">
        <v>235</v>
      </c>
      <c r="E152" s="154" t="s">
        <v>239</v>
      </c>
      <c r="F152" s="97">
        <v>199000</v>
      </c>
      <c r="G152" s="97"/>
      <c r="H152" s="99">
        <f t="shared" si="5"/>
        <v>199000</v>
      </c>
    </row>
    <row r="153" spans="1:8" ht="62.45" customHeight="1">
      <c r="A153" s="130"/>
      <c r="B153" s="152" t="s">
        <v>233</v>
      </c>
      <c r="C153" s="152" t="s">
        <v>234</v>
      </c>
      <c r="D153" s="29" t="s">
        <v>235</v>
      </c>
      <c r="E153" s="153" t="s">
        <v>240</v>
      </c>
      <c r="F153" s="97">
        <v>59000</v>
      </c>
      <c r="G153" s="97"/>
      <c r="H153" s="99">
        <f t="shared" si="5"/>
        <v>59000</v>
      </c>
    </row>
    <row r="154" spans="1:8" ht="47.25">
      <c r="A154" s="101"/>
      <c r="B154" s="155" t="s">
        <v>241</v>
      </c>
      <c r="C154" s="155"/>
      <c r="D154" s="146" t="s">
        <v>242</v>
      </c>
      <c r="E154" s="146"/>
      <c r="F154" s="94">
        <f>SUM(F156:F159)</f>
        <v>170000</v>
      </c>
      <c r="G154" s="94">
        <f>SUM(G156:G159)</f>
        <v>1149999</v>
      </c>
      <c r="H154" s="156">
        <f t="shared" si="5"/>
        <v>1319999</v>
      </c>
    </row>
    <row r="155" spans="1:8" hidden="1">
      <c r="A155" s="102"/>
      <c r="B155" s="104"/>
      <c r="C155" s="104"/>
      <c r="D155" s="104"/>
      <c r="E155" s="104"/>
      <c r="F155" s="104"/>
      <c r="G155" s="104"/>
      <c r="H155" s="157"/>
    </row>
    <row r="156" spans="1:8" ht="47.25" hidden="1">
      <c r="A156" s="25"/>
      <c r="B156" s="28" t="s">
        <v>243</v>
      </c>
      <c r="C156" s="28" t="s">
        <v>244</v>
      </c>
      <c r="D156" s="35" t="s">
        <v>245</v>
      </c>
      <c r="E156" s="26" t="s">
        <v>246</v>
      </c>
      <c r="F156" s="31"/>
      <c r="G156" s="37"/>
      <c r="H156" s="158">
        <f t="shared" ref="H156:H163" si="6">SUM(F156+G156)</f>
        <v>0</v>
      </c>
    </row>
    <row r="157" spans="1:8" ht="63" hidden="1">
      <c r="A157" s="25"/>
      <c r="B157" s="18" t="s">
        <v>46</v>
      </c>
      <c r="C157" s="18" t="s">
        <v>64</v>
      </c>
      <c r="D157" s="29" t="s">
        <v>48</v>
      </c>
      <c r="E157" s="143" t="s">
        <v>247</v>
      </c>
      <c r="F157" s="21"/>
      <c r="G157" s="105"/>
      <c r="H157" s="158">
        <f t="shared" si="6"/>
        <v>0</v>
      </c>
    </row>
    <row r="158" spans="1:8" s="24" customFormat="1" ht="94.5">
      <c r="A158" s="27"/>
      <c r="B158" s="159" t="s">
        <v>90</v>
      </c>
      <c r="C158" s="159" t="s">
        <v>91</v>
      </c>
      <c r="D158" s="65" t="s">
        <v>92</v>
      </c>
      <c r="E158" s="38" t="s">
        <v>248</v>
      </c>
      <c r="F158" s="105">
        <v>170000</v>
      </c>
      <c r="G158" s="105"/>
      <c r="H158" s="158">
        <f t="shared" si="6"/>
        <v>170000</v>
      </c>
    </row>
    <row r="159" spans="1:8" ht="31.5">
      <c r="A159" s="130"/>
      <c r="B159" s="160">
        <v>250404</v>
      </c>
      <c r="C159" s="159" t="s">
        <v>249</v>
      </c>
      <c r="D159" s="114" t="s">
        <v>92</v>
      </c>
      <c r="E159" s="161" t="s">
        <v>250</v>
      </c>
      <c r="F159" s="162"/>
      <c r="G159" s="113">
        <v>1149999</v>
      </c>
      <c r="H159" s="74">
        <f t="shared" si="6"/>
        <v>1149999</v>
      </c>
    </row>
    <row r="160" spans="1:8" ht="31.5">
      <c r="A160" s="101"/>
      <c r="B160" s="90" t="s">
        <v>251</v>
      </c>
      <c r="C160" s="90"/>
      <c r="D160" s="12" t="s">
        <v>252</v>
      </c>
      <c r="E160" s="93"/>
      <c r="F160" s="94">
        <f>SUM(F161+F162+F165+F163)</f>
        <v>1060000</v>
      </c>
      <c r="G160" s="94">
        <f>SUM(G161+G162+G165)</f>
        <v>0</v>
      </c>
      <c r="H160" s="156">
        <f t="shared" si="6"/>
        <v>1060000</v>
      </c>
    </row>
    <row r="161" spans="1:11" s="24" customFormat="1" ht="34.5" customHeight="1">
      <c r="A161" s="17"/>
      <c r="B161" s="18">
        <v>110502</v>
      </c>
      <c r="C161" s="18" t="s">
        <v>253</v>
      </c>
      <c r="D161" s="65" t="s">
        <v>254</v>
      </c>
      <c r="E161" s="85" t="s">
        <v>255</v>
      </c>
      <c r="F161" s="105">
        <v>980000</v>
      </c>
      <c r="G161" s="105"/>
      <c r="H161" s="22">
        <f t="shared" si="6"/>
        <v>980000</v>
      </c>
    </row>
    <row r="162" spans="1:11" s="24" customFormat="1" ht="50.25" customHeight="1">
      <c r="A162" s="27"/>
      <c r="B162" s="28">
        <v>110502</v>
      </c>
      <c r="C162" s="28" t="s">
        <v>253</v>
      </c>
      <c r="D162" s="35" t="s">
        <v>254</v>
      </c>
      <c r="E162" s="30" t="s">
        <v>256</v>
      </c>
      <c r="F162" s="37">
        <v>70000</v>
      </c>
      <c r="G162" s="37"/>
      <c r="H162" s="99">
        <f t="shared" si="6"/>
        <v>70000</v>
      </c>
    </row>
    <row r="163" spans="1:11" s="24" customFormat="1" ht="49.5" customHeight="1">
      <c r="A163" s="27"/>
      <c r="B163" s="28">
        <v>110502</v>
      </c>
      <c r="C163" s="28" t="s">
        <v>253</v>
      </c>
      <c r="D163" s="35" t="s">
        <v>254</v>
      </c>
      <c r="E163" s="30" t="s">
        <v>257</v>
      </c>
      <c r="F163" s="37">
        <v>10000</v>
      </c>
      <c r="G163" s="37"/>
      <c r="H163" s="99">
        <f t="shared" si="6"/>
        <v>10000</v>
      </c>
    </row>
    <row r="164" spans="1:11" ht="16.5" hidden="1" customHeight="1">
      <c r="A164" s="25"/>
      <c r="B164" s="28">
        <v>110502</v>
      </c>
      <c r="C164" s="28"/>
      <c r="D164" s="35" t="s">
        <v>254</v>
      </c>
      <c r="E164" s="30"/>
      <c r="F164" s="37"/>
      <c r="G164" s="37"/>
      <c r="H164" s="99"/>
    </row>
    <row r="165" spans="1:11" ht="32.25" hidden="1" customHeight="1">
      <c r="A165" s="130"/>
      <c r="B165" s="40" t="s">
        <v>258</v>
      </c>
      <c r="C165" s="40"/>
      <c r="D165" s="109" t="s">
        <v>254</v>
      </c>
      <c r="E165" s="163" t="s">
        <v>259</v>
      </c>
      <c r="F165" s="113"/>
      <c r="G165" s="113"/>
      <c r="H165" s="99">
        <f>SUM(F165+G165)</f>
        <v>0</v>
      </c>
    </row>
    <row r="166" spans="1:11" ht="37.9" customHeight="1">
      <c r="A166" s="164"/>
      <c r="B166" s="76" t="s">
        <v>260</v>
      </c>
      <c r="C166" s="165"/>
      <c r="D166" s="146" t="s">
        <v>261</v>
      </c>
      <c r="E166" s="166"/>
      <c r="F166" s="94">
        <f>SUM(F167)</f>
        <v>10000</v>
      </c>
      <c r="G166" s="94">
        <f>SUM(G167)</f>
        <v>0</v>
      </c>
      <c r="H166" s="94">
        <f>SUM(H167)</f>
        <v>10000</v>
      </c>
    </row>
    <row r="167" spans="1:11" s="24" customFormat="1" ht="37.9" customHeight="1">
      <c r="A167" s="167"/>
      <c r="B167" s="168" t="s">
        <v>262</v>
      </c>
      <c r="C167" s="168" t="s">
        <v>121</v>
      </c>
      <c r="D167" s="109" t="s">
        <v>263</v>
      </c>
      <c r="E167" s="163" t="s">
        <v>264</v>
      </c>
      <c r="F167" s="113">
        <v>10000</v>
      </c>
      <c r="G167" s="113"/>
      <c r="H167" s="99">
        <f>SUM(F167+G167)</f>
        <v>10000</v>
      </c>
    </row>
    <row r="168" spans="1:11" ht="47.25">
      <c r="A168" s="169"/>
      <c r="B168" s="170" t="s">
        <v>265</v>
      </c>
      <c r="C168" s="155"/>
      <c r="D168" s="12" t="s">
        <v>266</v>
      </c>
      <c r="E168" s="171"/>
      <c r="F168" s="94">
        <f>SUM(F169)</f>
        <v>0</v>
      </c>
      <c r="G168" s="94">
        <f>SUM(G169:G192)</f>
        <v>22622384</v>
      </c>
      <c r="H168" s="95">
        <f>F168+G168</f>
        <v>22622384</v>
      </c>
    </row>
    <row r="169" spans="1:11" s="24" customFormat="1" ht="31.5">
      <c r="A169" s="17"/>
      <c r="B169" s="159" t="s">
        <v>267</v>
      </c>
      <c r="C169" s="159" t="s">
        <v>64</v>
      </c>
      <c r="D169" s="65" t="s">
        <v>268</v>
      </c>
      <c r="E169" s="172" t="s">
        <v>269</v>
      </c>
      <c r="F169" s="105"/>
      <c r="G169" s="105">
        <v>12330697</v>
      </c>
      <c r="H169" s="22">
        <f>G169</f>
        <v>12330697</v>
      </c>
      <c r="I169" s="173"/>
      <c r="J169" s="173"/>
      <c r="K169" s="173"/>
    </row>
    <row r="170" spans="1:11" s="24" customFormat="1" ht="35.25" customHeight="1">
      <c r="A170" s="27"/>
      <c r="B170" s="96" t="s">
        <v>270</v>
      </c>
      <c r="C170" s="96" t="s">
        <v>271</v>
      </c>
      <c r="D170" s="44" t="s">
        <v>272</v>
      </c>
      <c r="E170" s="174" t="s">
        <v>273</v>
      </c>
      <c r="F170" s="97"/>
      <c r="G170" s="37">
        <v>328289</v>
      </c>
      <c r="H170" s="158">
        <f>G170</f>
        <v>328289</v>
      </c>
    </row>
    <row r="171" spans="1:11" s="24" customFormat="1" ht="31.5">
      <c r="A171" s="27"/>
      <c r="B171" s="28" t="s">
        <v>274</v>
      </c>
      <c r="C171" s="28" t="s">
        <v>275</v>
      </c>
      <c r="D171" s="44" t="s">
        <v>272</v>
      </c>
      <c r="E171" s="174" t="s">
        <v>276</v>
      </c>
      <c r="F171" s="37"/>
      <c r="G171" s="37">
        <v>1712281</v>
      </c>
      <c r="H171" s="158">
        <f>G171</f>
        <v>1712281</v>
      </c>
    </row>
    <row r="172" spans="1:11" s="24" customFormat="1" ht="31.5">
      <c r="A172" s="27"/>
      <c r="B172" s="28" t="s">
        <v>277</v>
      </c>
      <c r="C172" s="28" t="s">
        <v>278</v>
      </c>
      <c r="D172" s="44" t="s">
        <v>272</v>
      </c>
      <c r="E172" s="174" t="s">
        <v>279</v>
      </c>
      <c r="F172" s="37"/>
      <c r="G172" s="37">
        <v>6107035</v>
      </c>
      <c r="H172" s="99">
        <f>SUM(F172+G172)</f>
        <v>6107035</v>
      </c>
    </row>
    <row r="173" spans="1:11" s="24" customFormat="1" ht="0.75" hidden="1" customHeight="1">
      <c r="A173" s="27"/>
      <c r="B173" s="28" t="s">
        <v>280</v>
      </c>
      <c r="C173" s="28"/>
      <c r="D173" s="44" t="s">
        <v>272</v>
      </c>
      <c r="E173" s="174" t="s">
        <v>281</v>
      </c>
      <c r="F173" s="37"/>
      <c r="G173" s="37"/>
      <c r="H173" s="99">
        <f>SUM(F173+G173)</f>
        <v>0</v>
      </c>
    </row>
    <row r="174" spans="1:11" s="24" customFormat="1" ht="31.5">
      <c r="A174" s="27"/>
      <c r="B174" s="28" t="s">
        <v>107</v>
      </c>
      <c r="C174" s="28" t="s">
        <v>108</v>
      </c>
      <c r="D174" s="44" t="s">
        <v>272</v>
      </c>
      <c r="E174" s="174" t="s">
        <v>279</v>
      </c>
      <c r="F174" s="37"/>
      <c r="G174" s="37">
        <v>1968</v>
      </c>
      <c r="H174" s="99">
        <f>SUM(F174+G174)</f>
        <v>1968</v>
      </c>
    </row>
    <row r="175" spans="1:11" s="69" customFormat="1" ht="30.75" customHeight="1">
      <c r="A175" s="67"/>
      <c r="B175" s="28" t="s">
        <v>282</v>
      </c>
      <c r="C175" s="28" t="s">
        <v>112</v>
      </c>
      <c r="D175" s="44" t="s">
        <v>272</v>
      </c>
      <c r="E175" s="174" t="s">
        <v>279</v>
      </c>
      <c r="F175" s="37"/>
      <c r="G175" s="37">
        <v>296000</v>
      </c>
      <c r="H175" s="32">
        <f>G175</f>
        <v>296000</v>
      </c>
    </row>
    <row r="176" spans="1:11" s="24" customFormat="1" ht="15.75" hidden="1">
      <c r="A176" s="27"/>
      <c r="B176" s="28" t="s">
        <v>283</v>
      </c>
      <c r="C176" s="28" t="s">
        <v>112</v>
      </c>
      <c r="D176" s="44" t="s">
        <v>272</v>
      </c>
      <c r="E176" s="174" t="s">
        <v>281</v>
      </c>
      <c r="F176" s="37"/>
      <c r="G176" s="37">
        <v>0</v>
      </c>
      <c r="H176" s="32">
        <f t="shared" ref="H176:H182" si="7">SUM(F176+G176)</f>
        <v>0</v>
      </c>
    </row>
    <row r="177" spans="1:8" s="24" customFormat="1" ht="31.5">
      <c r="A177" s="27"/>
      <c r="B177" s="28" t="s">
        <v>131</v>
      </c>
      <c r="C177" s="28" t="s">
        <v>284</v>
      </c>
      <c r="D177" s="44" t="s">
        <v>272</v>
      </c>
      <c r="E177" s="174" t="s">
        <v>279</v>
      </c>
      <c r="F177" s="37"/>
      <c r="G177" s="37">
        <v>1353800</v>
      </c>
      <c r="H177" s="32">
        <f t="shared" si="7"/>
        <v>1353800</v>
      </c>
    </row>
    <row r="178" spans="1:8" s="24" customFormat="1" ht="31.5">
      <c r="A178" s="27"/>
      <c r="B178" s="28" t="s">
        <v>133</v>
      </c>
      <c r="C178" s="28" t="s">
        <v>284</v>
      </c>
      <c r="D178" s="44" t="s">
        <v>272</v>
      </c>
      <c r="E178" s="174" t="s">
        <v>279</v>
      </c>
      <c r="F178" s="37"/>
      <c r="G178" s="37">
        <v>65200</v>
      </c>
      <c r="H178" s="32">
        <f t="shared" si="7"/>
        <v>65200</v>
      </c>
    </row>
    <row r="179" spans="1:8" s="24" customFormat="1" ht="31.5">
      <c r="A179" s="27"/>
      <c r="B179" s="28" t="s">
        <v>285</v>
      </c>
      <c r="C179" s="28" t="s">
        <v>286</v>
      </c>
      <c r="D179" s="44" t="s">
        <v>272</v>
      </c>
      <c r="E179" s="174" t="s">
        <v>279</v>
      </c>
      <c r="F179" s="37"/>
      <c r="G179" s="37">
        <v>76000</v>
      </c>
      <c r="H179" s="32">
        <f t="shared" si="7"/>
        <v>76000</v>
      </c>
    </row>
    <row r="180" spans="1:8" s="24" customFormat="1" ht="31.5">
      <c r="A180" s="27"/>
      <c r="B180" s="28" t="s">
        <v>287</v>
      </c>
      <c r="C180" s="28" t="s">
        <v>178</v>
      </c>
      <c r="D180" s="44" t="s">
        <v>272</v>
      </c>
      <c r="E180" s="174" t="s">
        <v>279</v>
      </c>
      <c r="F180" s="37"/>
      <c r="G180" s="37">
        <v>5000</v>
      </c>
      <c r="H180" s="32">
        <f t="shared" si="7"/>
        <v>5000</v>
      </c>
    </row>
    <row r="181" spans="1:8" s="24" customFormat="1" ht="26.25" customHeight="1">
      <c r="A181" s="27"/>
      <c r="B181" s="28" t="s">
        <v>36</v>
      </c>
      <c r="C181" s="28" t="s">
        <v>184</v>
      </c>
      <c r="D181" s="44" t="s">
        <v>272</v>
      </c>
      <c r="E181" s="174" t="s">
        <v>288</v>
      </c>
      <c r="F181" s="37"/>
      <c r="G181" s="37">
        <v>39400</v>
      </c>
      <c r="H181" s="32">
        <f t="shared" si="7"/>
        <v>39400</v>
      </c>
    </row>
    <row r="182" spans="1:8" s="24" customFormat="1" ht="31.5">
      <c r="A182" s="27"/>
      <c r="B182" s="28" t="s">
        <v>289</v>
      </c>
      <c r="C182" s="28" t="s">
        <v>193</v>
      </c>
      <c r="D182" s="44" t="s">
        <v>272</v>
      </c>
      <c r="E182" s="174" t="s">
        <v>288</v>
      </c>
      <c r="F182" s="37"/>
      <c r="G182" s="37">
        <v>30000</v>
      </c>
      <c r="H182" s="32">
        <f t="shared" si="7"/>
        <v>30000</v>
      </c>
    </row>
    <row r="183" spans="1:8" s="24" customFormat="1" ht="30.75" customHeight="1">
      <c r="A183" s="27"/>
      <c r="B183" s="28" t="s">
        <v>192</v>
      </c>
      <c r="C183" s="28" t="s">
        <v>193</v>
      </c>
      <c r="D183" s="44" t="s">
        <v>272</v>
      </c>
      <c r="E183" s="174" t="s">
        <v>290</v>
      </c>
      <c r="F183" s="37"/>
      <c r="G183" s="37">
        <v>5075</v>
      </c>
      <c r="H183" s="32">
        <f t="shared" ref="H183:H192" si="8">SUM(F183+G183)</f>
        <v>5075</v>
      </c>
    </row>
    <row r="184" spans="1:8" s="24" customFormat="1" ht="22.5" customHeight="1">
      <c r="A184" s="27"/>
      <c r="B184" s="28" t="s">
        <v>192</v>
      </c>
      <c r="C184" s="28" t="s">
        <v>193</v>
      </c>
      <c r="D184" s="44" t="s">
        <v>268</v>
      </c>
      <c r="E184" s="174" t="s">
        <v>291</v>
      </c>
      <c r="F184" s="97"/>
      <c r="G184" s="97">
        <v>10000</v>
      </c>
      <c r="H184" s="32">
        <f t="shared" si="8"/>
        <v>10000</v>
      </c>
    </row>
    <row r="185" spans="1:8" s="24" customFormat="1" ht="15.75" hidden="1">
      <c r="A185" s="27"/>
      <c r="B185" s="96" t="s">
        <v>207</v>
      </c>
      <c r="C185" s="96" t="s">
        <v>193</v>
      </c>
      <c r="D185" s="44" t="s">
        <v>272</v>
      </c>
      <c r="E185" s="174" t="s">
        <v>281</v>
      </c>
      <c r="F185" s="97"/>
      <c r="G185" s="97"/>
      <c r="H185" s="99">
        <f t="shared" si="8"/>
        <v>0</v>
      </c>
    </row>
    <row r="186" spans="1:8" s="24" customFormat="1" ht="15.75" hidden="1">
      <c r="A186" s="27"/>
      <c r="B186" s="96" t="s">
        <v>292</v>
      </c>
      <c r="C186" s="96" t="s">
        <v>293</v>
      </c>
      <c r="D186" s="44" t="s">
        <v>272</v>
      </c>
      <c r="E186" s="174" t="s">
        <v>281</v>
      </c>
      <c r="F186" s="97"/>
      <c r="G186" s="97">
        <v>0</v>
      </c>
      <c r="H186" s="99">
        <f t="shared" si="8"/>
        <v>0</v>
      </c>
    </row>
    <row r="187" spans="1:8" s="24" customFormat="1" ht="14.25" hidden="1" customHeight="1">
      <c r="A187" s="27"/>
      <c r="B187" s="96" t="s">
        <v>294</v>
      </c>
      <c r="C187" s="96" t="s">
        <v>293</v>
      </c>
      <c r="D187" s="44" t="s">
        <v>272</v>
      </c>
      <c r="E187" s="174" t="s">
        <v>281</v>
      </c>
      <c r="F187" s="97"/>
      <c r="G187" s="97"/>
      <c r="H187" s="99">
        <f t="shared" si="8"/>
        <v>0</v>
      </c>
    </row>
    <row r="188" spans="1:8" s="24" customFormat="1" ht="32.25" customHeight="1">
      <c r="A188" s="27"/>
      <c r="B188" s="96" t="s">
        <v>295</v>
      </c>
      <c r="C188" s="96" t="s">
        <v>296</v>
      </c>
      <c r="D188" s="44" t="s">
        <v>272</v>
      </c>
      <c r="E188" s="174" t="s">
        <v>279</v>
      </c>
      <c r="F188" s="97"/>
      <c r="G188" s="97">
        <v>208000</v>
      </c>
      <c r="H188" s="99">
        <f t="shared" si="8"/>
        <v>208000</v>
      </c>
    </row>
    <row r="189" spans="1:8" ht="31.5" customHeight="1">
      <c r="A189" s="25"/>
      <c r="B189" s="175" t="s">
        <v>297</v>
      </c>
      <c r="C189" s="175" t="s">
        <v>108</v>
      </c>
      <c r="D189" s="176" t="s">
        <v>272</v>
      </c>
      <c r="E189" s="174" t="s">
        <v>279</v>
      </c>
      <c r="F189" s="177"/>
      <c r="G189" s="177">
        <v>23639</v>
      </c>
      <c r="H189" s="178">
        <f t="shared" si="8"/>
        <v>23639</v>
      </c>
    </row>
    <row r="190" spans="1:8" ht="24.75" customHeight="1">
      <c r="A190" s="25"/>
      <c r="B190" s="179" t="s">
        <v>298</v>
      </c>
      <c r="C190" s="179" t="s">
        <v>126</v>
      </c>
      <c r="D190" s="176" t="s">
        <v>272</v>
      </c>
      <c r="E190" s="180" t="s">
        <v>291</v>
      </c>
      <c r="F190" s="177"/>
      <c r="G190" s="177">
        <v>30000</v>
      </c>
      <c r="H190" s="178">
        <f t="shared" si="8"/>
        <v>30000</v>
      </c>
    </row>
    <row r="191" spans="1:8" ht="31.5" hidden="1">
      <c r="A191" s="130"/>
      <c r="B191" s="181" t="s">
        <v>218</v>
      </c>
      <c r="C191" s="182" t="s">
        <v>214</v>
      </c>
      <c r="D191" s="176" t="s">
        <v>272</v>
      </c>
      <c r="E191" s="180" t="s">
        <v>299</v>
      </c>
      <c r="F191" s="177"/>
      <c r="G191" s="177"/>
      <c r="H191" s="178">
        <f t="shared" si="8"/>
        <v>0</v>
      </c>
    </row>
    <row r="192" spans="1:8" ht="31.5" hidden="1">
      <c r="A192" s="164"/>
      <c r="B192" s="183" t="s">
        <v>214</v>
      </c>
      <c r="C192" s="182" t="s">
        <v>215</v>
      </c>
      <c r="D192" s="176" t="s">
        <v>272</v>
      </c>
      <c r="E192" s="180" t="s">
        <v>300</v>
      </c>
      <c r="F192" s="177"/>
      <c r="G192" s="177"/>
      <c r="H192" s="178">
        <f t="shared" si="8"/>
        <v>0</v>
      </c>
    </row>
    <row r="193" spans="1:10" ht="15.75">
      <c r="A193" s="184"/>
      <c r="B193" s="185"/>
      <c r="C193" s="186"/>
      <c r="D193" s="187" t="s">
        <v>301</v>
      </c>
      <c r="E193" s="188"/>
      <c r="F193" s="189">
        <f>SUM(F10+F70+F80+F97+F116+F154+F160+F168+F74+F166+F148)</f>
        <v>51315874</v>
      </c>
      <c r="G193" s="189">
        <f>SUM(G10+G70+G80+G97+G116+G154+G160+G168+G74+G166+G148)</f>
        <v>74275319</v>
      </c>
      <c r="H193" s="189">
        <f>SUM(H10+H70+H80+H97+H116+H154+H160+H168+H74+H166+H148)</f>
        <v>125591193</v>
      </c>
    </row>
    <row r="194" spans="1:10">
      <c r="D194" s="81"/>
    </row>
    <row r="195" spans="1:10" hidden="1"/>
    <row r="196" spans="1:10" ht="21.75" customHeight="1">
      <c r="D196" s="2" t="s">
        <v>302</v>
      </c>
      <c r="E196" s="190"/>
      <c r="F196" s="190"/>
      <c r="G196" s="2" t="s">
        <v>303</v>
      </c>
    </row>
    <row r="198" spans="1:10" ht="15" customHeight="1">
      <c r="D198" s="194" t="s">
        <v>304</v>
      </c>
      <c r="E198" s="194"/>
      <c r="F198" s="2"/>
      <c r="G198" s="2" t="s">
        <v>305</v>
      </c>
      <c r="H198" s="191"/>
      <c r="I198" s="191"/>
      <c r="J198" s="191"/>
    </row>
  </sheetData>
  <sheetProtection selectLockedCells="1" selectUnlockedCells="1"/>
  <mergeCells count="3">
    <mergeCell ref="B7:H7"/>
    <mergeCell ref="D121:D122"/>
    <mergeCell ref="D198:E198"/>
  </mergeCells>
  <pageMargins left="0.62986111111111109" right="0.27569444444444446" top="0.2361111111111111" bottom="0.15763888888888888" header="0.51180555555555551" footer="0.51180555555555551"/>
  <pageSetup paperSize="9" scale="51" firstPageNumber="0" fitToHeight="1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Лист1</vt:lpstr>
      <vt:lpstr>Лист1!Заголовки_для_печати</vt:lpstr>
      <vt:lpstr>Лист1!Область_печати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Пользователь Windows</cp:lastModifiedBy>
  <dcterms:created xsi:type="dcterms:W3CDTF">2021-11-04T11:01:14Z</dcterms:created>
  <dcterms:modified xsi:type="dcterms:W3CDTF">2021-11-04T11:01:14Z</dcterms:modified>
</cp:coreProperties>
</file>