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2 сесія\бюджет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</workbook>
</file>

<file path=xl/calcChain.xml><?xml version="1.0" encoding="utf-8"?>
<calcChain xmlns="http://schemas.openxmlformats.org/spreadsheetml/2006/main">
  <c r="D21" i="3" l="1"/>
  <c r="E21" i="3"/>
  <c r="E16" i="3"/>
  <c r="E17" i="3"/>
  <c r="E15" i="3"/>
  <c r="E14" i="3"/>
  <c r="D20" i="3"/>
  <c r="D44" i="3"/>
  <c r="C44" i="3"/>
  <c r="F24" i="3"/>
  <c r="E32" i="3"/>
  <c r="F32" i="3"/>
  <c r="F31" i="3"/>
  <c r="E37" i="3"/>
  <c r="F37" i="3"/>
  <c r="F36" i="3"/>
  <c r="C37" i="3"/>
  <c r="E30" i="3"/>
  <c r="E29" i="3"/>
  <c r="C29" i="3"/>
  <c r="E43" i="3"/>
  <c r="F43" i="3"/>
  <c r="E44" i="3"/>
  <c r="F44" i="3"/>
  <c r="D43" i="3"/>
  <c r="C43" i="3"/>
  <c r="F16" i="3"/>
  <c r="F25" i="3"/>
  <c r="F23" i="3"/>
  <c r="F22" i="3"/>
  <c r="C41" i="3"/>
  <c r="C40" i="3"/>
  <c r="C39" i="3"/>
  <c r="C32" i="3"/>
  <c r="E31" i="3"/>
  <c r="D31" i="3"/>
  <c r="C31" i="3"/>
  <c r="D29" i="3"/>
  <c r="D28" i="3"/>
  <c r="C25" i="3"/>
  <c r="C24" i="3"/>
  <c r="C23" i="3"/>
  <c r="E23" i="3"/>
  <c r="E22" i="3"/>
  <c r="D23" i="3"/>
  <c r="D22" i="3"/>
  <c r="C22" i="3"/>
  <c r="C19" i="3"/>
  <c r="F18" i="3"/>
  <c r="E18" i="3"/>
  <c r="C16" i="3"/>
  <c r="D15" i="3"/>
  <c r="D14" i="3"/>
  <c r="E36" i="3"/>
  <c r="C36" i="3"/>
  <c r="C17" i="3"/>
  <c r="C15" i="3"/>
  <c r="C14" i="3"/>
  <c r="E35" i="3"/>
  <c r="E34" i="3"/>
  <c r="F17" i="3"/>
  <c r="C35" i="3"/>
  <c r="D18" i="3"/>
  <c r="C18" i="3"/>
  <c r="C20" i="3"/>
  <c r="F15" i="3"/>
  <c r="F14" i="3"/>
  <c r="F35" i="3"/>
  <c r="F34" i="3"/>
  <c r="F33" i="3"/>
  <c r="F30" i="3"/>
  <c r="C30" i="3"/>
  <c r="E33" i="3"/>
  <c r="C33" i="3"/>
  <c r="C34" i="3"/>
  <c r="F29" i="3"/>
  <c r="F28" i="3"/>
  <c r="E28" i="3"/>
  <c r="C28" i="3"/>
  <c r="E45" i="3"/>
  <c r="E42" i="3"/>
  <c r="E38" i="3"/>
  <c r="E46" i="3"/>
  <c r="F21" i="3"/>
  <c r="E13" i="3"/>
  <c r="E26" i="3"/>
  <c r="C21" i="3"/>
  <c r="D13" i="3"/>
  <c r="D45" i="3"/>
  <c r="C13" i="3"/>
  <c r="C26" i="3"/>
  <c r="D26" i="3"/>
  <c r="D42" i="3"/>
  <c r="C45" i="3"/>
  <c r="F13" i="3"/>
  <c r="F26" i="3"/>
  <c r="F45" i="3"/>
  <c r="F42" i="3"/>
  <c r="F38" i="3"/>
  <c r="F46" i="3"/>
  <c r="D38" i="3"/>
  <c r="C42" i="3"/>
  <c r="C38" i="3"/>
  <c r="C46" i="3"/>
  <c r="D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<sst xmlns="http://schemas.openxmlformats.org/spreadsheetml/2006/main" count="57" uniqueCount="45">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</sst>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,##0_ ;\-#,##0\ "/>
    <numFmt numFmtId="183" formatCode="0.0"/>
    <numFmt numFmtId="18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2" fontId="13" fillId="0" borderId="0" xfId="36" applyNumberFormat="1" applyFont="1" applyFill="1"/>
    <xf numFmtId="182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8" fontId="20" fillId="0" borderId="2" xfId="36" applyNumberFormat="1" applyFont="1" applyFill="1" applyBorder="1" applyAlignment="1">
      <alignment horizontal="center" vertical="center" wrapText="1"/>
    </xf>
    <xf numFmtId="182" fontId="20" fillId="0" borderId="17" xfId="0" applyNumberFormat="1" applyFont="1" applyFill="1" applyBorder="1" applyAlignment="1">
      <alignment horizontal="center" vertical="center" wrapText="1"/>
    </xf>
    <xf numFmtId="182" fontId="20" fillId="0" borderId="16" xfId="36" applyNumberFormat="1" applyFont="1" applyFill="1" applyBorder="1" applyAlignment="1" applyProtection="1">
      <alignment horizontal="center" vertical="center"/>
    </xf>
    <xf numFmtId="182" fontId="20" fillId="0" borderId="17" xfId="36" applyNumberFormat="1" applyFont="1" applyFill="1" applyBorder="1" applyAlignment="1">
      <alignment horizontal="center" wrapText="1"/>
    </xf>
    <xf numFmtId="182" fontId="23" fillId="0" borderId="18" xfId="36" applyNumberFormat="1" applyFont="1" applyFill="1" applyBorder="1" applyAlignment="1">
      <alignment horizontal="center" wrapText="1"/>
    </xf>
    <xf numFmtId="182" fontId="20" fillId="0" borderId="14" xfId="36" applyNumberFormat="1" applyFont="1" applyFill="1" applyBorder="1" applyAlignment="1">
      <alignment horizontal="center" wrapText="1"/>
    </xf>
    <xf numFmtId="182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0" workbookViewId="0">
      <selection activeCell="D22" sqref="D22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75" style="21" bestFit="1" customWidth="1"/>
    <col min="8" max="8" width="10.875" style="21" customWidth="1"/>
    <col min="9" max="9" width="10.25" style="21" bestFit="1" customWidth="1"/>
    <col min="10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7" t="s">
        <v>38</v>
      </c>
      <c r="E2" s="57"/>
      <c r="F2" s="57"/>
    </row>
    <row r="3" spans="1:7" ht="9" customHeight="1" x14ac:dyDescent="0.25">
      <c r="A3" s="18"/>
      <c r="B3" s="2"/>
      <c r="C3" s="2"/>
      <c r="D3" s="58"/>
      <c r="E3" s="58"/>
      <c r="F3" s="58"/>
    </row>
    <row r="4" spans="1:7" ht="18.75" x14ac:dyDescent="0.2">
      <c r="A4" s="59" t="s">
        <v>23</v>
      </c>
      <c r="B4" s="59"/>
      <c r="C4" s="59"/>
      <c r="D4" s="59"/>
      <c r="E4" s="59"/>
      <c r="F4" s="59"/>
    </row>
    <row r="5" spans="1:7" ht="18.75" x14ac:dyDescent="0.2">
      <c r="A5" s="60" t="s">
        <v>39</v>
      </c>
      <c r="B5" s="60"/>
      <c r="C5" s="60"/>
      <c r="D5" s="60"/>
      <c r="E5" s="60"/>
      <c r="F5" s="60"/>
    </row>
    <row r="6" spans="1:7" ht="18.75" x14ac:dyDescent="0.2">
      <c r="A6" s="56" t="s">
        <v>40</v>
      </c>
      <c r="B6" s="56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1" t="s">
        <v>1</v>
      </c>
      <c r="B9" s="61" t="s">
        <v>29</v>
      </c>
      <c r="C9" s="61" t="s">
        <v>24</v>
      </c>
      <c r="D9" s="61" t="s">
        <v>2</v>
      </c>
      <c r="E9" s="61" t="s">
        <v>3</v>
      </c>
      <c r="F9" s="61"/>
    </row>
    <row r="10" spans="1:7" ht="25.5" customHeight="1" x14ac:dyDescent="0.2">
      <c r="A10" s="61"/>
      <c r="B10" s="61"/>
      <c r="C10" s="61"/>
      <c r="D10" s="61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62" t="s">
        <v>35</v>
      </c>
      <c r="B12" s="63"/>
      <c r="C12" s="63"/>
      <c r="D12" s="63"/>
      <c r="E12" s="63"/>
      <c r="F12" s="64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124701157</v>
      </c>
      <c r="D13" s="8">
        <f>D14+D21+D18</f>
        <v>-132856684</v>
      </c>
      <c r="E13" s="8">
        <f>E14+E21+E18</f>
        <v>257557841</v>
      </c>
      <c r="F13" s="8">
        <f>F14+F21+F18</f>
        <v>256531202</v>
      </c>
    </row>
    <row r="14" spans="1:7" ht="16.5" x14ac:dyDescent="0.25">
      <c r="A14" s="15">
        <v>202000</v>
      </c>
      <c r="B14" s="11" t="s">
        <v>19</v>
      </c>
      <c r="C14" s="10">
        <f>SUM(C15)</f>
        <v>69499151</v>
      </c>
      <c r="D14" s="10">
        <f>SUM(D15)</f>
        <v>0</v>
      </c>
      <c r="E14" s="10">
        <f>SUM(E15)</f>
        <v>69499151</v>
      </c>
      <c r="F14" s="10">
        <f>SUM(F15)</f>
        <v>69499151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69499151</v>
      </c>
      <c r="D15" s="10">
        <f>SUM(D16:D17)</f>
        <v>0</v>
      </c>
      <c r="E15" s="10">
        <f>SUM(E16:E17)</f>
        <v>69499151</v>
      </c>
      <c r="F15" s="10">
        <f>SUM(F16:F17)</f>
        <v>69499151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f>97810671</f>
        <v>97810671</v>
      </c>
      <c r="F16" s="8">
        <f>E16</f>
        <v>97810671</v>
      </c>
    </row>
    <row r="17" spans="1:9" ht="16.5" x14ac:dyDescent="0.25">
      <c r="A17" s="19">
        <v>202220</v>
      </c>
      <c r="B17" s="12" t="s">
        <v>22</v>
      </c>
      <c r="C17" s="29">
        <f t="shared" si="0"/>
        <v>-28311520</v>
      </c>
      <c r="D17" s="13">
        <v>0</v>
      </c>
      <c r="E17" s="8">
        <f>-44321100+979580+5270000+2500000+160000+200000+6900000</f>
        <v>-28311520</v>
      </c>
      <c r="F17" s="8">
        <f>E17</f>
        <v>-28311520</v>
      </c>
      <c r="G17" s="38"/>
    </row>
    <row r="18" spans="1:9" ht="16.5" x14ac:dyDescent="0.25">
      <c r="A18" s="15">
        <v>208000</v>
      </c>
      <c r="B18" s="28" t="s">
        <v>9</v>
      </c>
      <c r="C18" s="29">
        <f t="shared" si="0"/>
        <v>55202006</v>
      </c>
      <c r="D18" s="10">
        <f>D19-D20</f>
        <v>49569875</v>
      </c>
      <c r="E18" s="10">
        <f>E19-E20</f>
        <v>5632131</v>
      </c>
      <c r="F18" s="10">
        <f>F19-F20</f>
        <v>4605492</v>
      </c>
    </row>
    <row r="19" spans="1:9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9" ht="16.5" x14ac:dyDescent="0.25">
      <c r="A20" s="19">
        <v>208200</v>
      </c>
      <c r="B20" s="12" t="s">
        <v>11</v>
      </c>
      <c r="C20" s="29">
        <f t="shared" si="0"/>
        <v>262774</v>
      </c>
      <c r="D20" s="8">
        <f>11490718-8983463-2434338</f>
        <v>72917</v>
      </c>
      <c r="E20" s="8">
        <v>189857</v>
      </c>
      <c r="F20" s="8">
        <v>1792</v>
      </c>
      <c r="G20" s="38"/>
      <c r="H20" s="38"/>
    </row>
    <row r="21" spans="1:9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f>-200301613+17800000+326604-110000+218450-360000</f>
        <v>-182426559</v>
      </c>
      <c r="E21" s="8">
        <f>-D21</f>
        <v>182426559</v>
      </c>
      <c r="F21" s="8">
        <f>E21</f>
        <v>182426559</v>
      </c>
      <c r="G21" s="37"/>
      <c r="H21" s="37"/>
      <c r="I21" s="37"/>
    </row>
    <row r="22" spans="1:9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9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9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9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9" s="31" customFormat="1" ht="16.5" x14ac:dyDescent="0.25">
      <c r="A26" s="30" t="s">
        <v>27</v>
      </c>
      <c r="B26" s="33" t="s">
        <v>28</v>
      </c>
      <c r="C26" s="50">
        <f>C13+C22</f>
        <v>122467157</v>
      </c>
      <c r="D26" s="50">
        <f>D13+D22</f>
        <v>-132856684</v>
      </c>
      <c r="E26" s="50">
        <f>E13+E22</f>
        <v>255323841</v>
      </c>
      <c r="F26" s="50">
        <f>F13+F22</f>
        <v>254297202</v>
      </c>
    </row>
    <row r="27" spans="1:9" s="31" customFormat="1" ht="26.25" customHeight="1" x14ac:dyDescent="0.2">
      <c r="A27" s="65" t="s">
        <v>36</v>
      </c>
      <c r="B27" s="66"/>
      <c r="C27" s="66"/>
      <c r="D27" s="66"/>
      <c r="E27" s="66"/>
      <c r="F27" s="67"/>
    </row>
    <row r="28" spans="1:9" s="31" customFormat="1" ht="16.5" x14ac:dyDescent="0.25">
      <c r="A28" s="19">
        <v>400000</v>
      </c>
      <c r="B28" s="12" t="s">
        <v>13</v>
      </c>
      <c r="C28" s="29">
        <f t="shared" si="0"/>
        <v>67265151</v>
      </c>
      <c r="D28" s="8">
        <f>D33</f>
        <v>0</v>
      </c>
      <c r="E28" s="8">
        <f>E29+E33+E31</f>
        <v>67265151</v>
      </c>
      <c r="F28" s="8">
        <f>F29+F33+F31</f>
        <v>67265151</v>
      </c>
    </row>
    <row r="29" spans="1:9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9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9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9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-32033520</v>
      </c>
      <c r="D33" s="8">
        <v>0</v>
      </c>
      <c r="E33" s="8">
        <f>E34+E36</f>
        <v>-32033520</v>
      </c>
      <c r="F33" s="8">
        <f>F34+F36</f>
        <v>-32033520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-28311520</v>
      </c>
      <c r="D34" s="8">
        <v>0</v>
      </c>
      <c r="E34" s="8">
        <f>E35</f>
        <v>-28311520</v>
      </c>
      <c r="F34" s="8">
        <f>F35</f>
        <v>-28311520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-28311520</v>
      </c>
      <c r="D35" s="8">
        <v>0</v>
      </c>
      <c r="E35" s="8">
        <f>E17</f>
        <v>-28311520</v>
      </c>
      <c r="F35" s="8">
        <f>E35</f>
        <v>-28311520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55202006</v>
      </c>
      <c r="D38" s="8">
        <f>D42</f>
        <v>-132856684</v>
      </c>
      <c r="E38" s="8">
        <f>E42</f>
        <v>188058690</v>
      </c>
      <c r="F38" s="8">
        <f>F42</f>
        <v>187032051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55202006</v>
      </c>
      <c r="D42" s="8">
        <f>D43-D44+D45</f>
        <v>-132856684</v>
      </c>
      <c r="E42" s="8">
        <f>E43-E44+E45</f>
        <v>188058690</v>
      </c>
      <c r="F42" s="8">
        <f>F43-F44+F45</f>
        <v>187032051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262774</v>
      </c>
      <c r="D44" s="8">
        <f t="shared" si="1"/>
        <v>72917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-182426559</v>
      </c>
      <c r="E45" s="8">
        <f>E21</f>
        <v>182426559</v>
      </c>
      <c r="F45" s="8">
        <f>F21</f>
        <v>182426559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122467157</v>
      </c>
      <c r="D46" s="17">
        <f>D28+D38</f>
        <v>-132856684</v>
      </c>
      <c r="E46" s="17">
        <f>E28+E38</f>
        <v>255323841</v>
      </c>
      <c r="F46" s="17">
        <f>F28+F38</f>
        <v>254297202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8" t="s">
        <v>41</v>
      </c>
      <c r="B50" s="69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2021-07-13T05:30:56Z</cp:lastPrinted>
  <dcterms:created xsi:type="dcterms:W3CDTF">2016-03-23T14:15:54Z</dcterms:created>
  <dcterms:modified xsi:type="dcterms:W3CDTF">2021-10-27T08:20:45Z</dcterms:modified>
</cp:coreProperties>
</file>