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48 сесія\сайт\бюджет\"/>
    </mc:Choice>
  </mc:AlternateContent>
  <xr:revisionPtr revIDLastSave="0" documentId="13_ncr:1_{7723A97D-2292-4C34-87DA-69126FA51AB4}" xr6:coauthVersionLast="47" xr6:coauthVersionMax="47" xr10:uidLastSave="{00000000-0000-0000-0000-000000000000}"/>
  <bookViews>
    <workbookView xWindow="-108" yWindow="-108" windowWidth="23256" windowHeight="12456" tabRatio="655" xr2:uid="{039B87A9-E8E3-408A-ADEB-5376849CDAE4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21" i="3" s="1"/>
  <c r="E13" i="3" s="1"/>
  <c r="E20" i="3"/>
  <c r="D20" i="3"/>
  <c r="E17" i="3"/>
  <c r="F20" i="3"/>
  <c r="D18" i="3"/>
  <c r="C17" i="3"/>
  <c r="E37" i="3"/>
  <c r="C37" i="3"/>
  <c r="E15" i="3"/>
  <c r="E14" i="3"/>
  <c r="E35" i="3"/>
  <c r="C35" i="3"/>
  <c r="E30" i="3"/>
  <c r="F30" i="3"/>
  <c r="E43" i="3"/>
  <c r="F43" i="3"/>
  <c r="E44" i="3"/>
  <c r="F44" i="3"/>
  <c r="D44" i="3"/>
  <c r="D43" i="3"/>
  <c r="F16" i="3"/>
  <c r="F17" i="3"/>
  <c r="F25" i="3"/>
  <c r="F23" i="3"/>
  <c r="F22" i="3"/>
  <c r="C41" i="3"/>
  <c r="C40" i="3"/>
  <c r="C39" i="3"/>
  <c r="C32" i="3"/>
  <c r="F31" i="3"/>
  <c r="E31" i="3"/>
  <c r="D31" i="3"/>
  <c r="D29" i="3"/>
  <c r="D28" i="3"/>
  <c r="C25" i="3"/>
  <c r="C24" i="3"/>
  <c r="E23" i="3"/>
  <c r="E22" i="3"/>
  <c r="D23" i="3"/>
  <c r="D22" i="3"/>
  <c r="C22" i="3"/>
  <c r="C20" i="3"/>
  <c r="C19" i="3"/>
  <c r="F18" i="3"/>
  <c r="E18" i="3"/>
  <c r="C18" i="3"/>
  <c r="C16" i="3"/>
  <c r="D15" i="3"/>
  <c r="D14" i="3"/>
  <c r="E36" i="3"/>
  <c r="C36" i="3"/>
  <c r="F37" i="3"/>
  <c r="F36" i="3"/>
  <c r="C31" i="3"/>
  <c r="E34" i="3"/>
  <c r="C34" i="3"/>
  <c r="E29" i="3"/>
  <c r="F29" i="3"/>
  <c r="C29" i="3"/>
  <c r="C30" i="3"/>
  <c r="C44" i="3"/>
  <c r="C43" i="3"/>
  <c r="C23" i="3"/>
  <c r="F35" i="3"/>
  <c r="F34" i="3"/>
  <c r="F33" i="3"/>
  <c r="F15" i="3"/>
  <c r="F14" i="3"/>
  <c r="C15" i="3"/>
  <c r="C14" i="3"/>
  <c r="E33" i="3"/>
  <c r="C33" i="3"/>
  <c r="F28" i="3"/>
  <c r="E28" i="3"/>
  <c r="C28" i="3"/>
  <c r="D45" i="3" l="1"/>
  <c r="D42" i="3" s="1"/>
  <c r="D38" i="3" s="1"/>
  <c r="D13" i="3"/>
  <c r="D26" i="3" s="1"/>
  <c r="C21" i="3"/>
  <c r="E26" i="3"/>
  <c r="C13" i="3"/>
  <c r="C26" i="3" s="1"/>
  <c r="D46" i="3"/>
  <c r="F21" i="3"/>
  <c r="E45" i="3"/>
  <c r="E42" i="3" l="1"/>
  <c r="C45" i="3"/>
  <c r="F45" i="3"/>
  <c r="F42" i="3" s="1"/>
  <c r="F38" i="3" s="1"/>
  <c r="F46" i="3" s="1"/>
  <c r="F13" i="3"/>
  <c r="F26" i="3" s="1"/>
  <c r="E38" i="3" l="1"/>
  <c r="C42" i="3"/>
  <c r="E46" i="3" l="1"/>
  <c r="C38" i="3"/>
  <c r="C46" i="3" s="1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<sst xmlns="http://schemas.openxmlformats.org/spreadsheetml/2006/main" count="57" uniqueCount="45">
  <si>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</si>
  <si>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</si>
  <si>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</si>
  <si>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</si>
  <si>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</si>
  <si>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</si>
  <si>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</si>
  <si>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</si>
  <si>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</si>
  <si>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</si>
  <si>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</si>
  <si>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</si>
  <si>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</si>
  <si>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</si>
  <si>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</si>
  <si>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</si>
  <si>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</si>
  <si>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</si>
  <si>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</si>
  <si>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</si>
  <si>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</si>
  <si>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</si>
  <si>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</si>
  <si>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</si>
  <si>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</si>
  <si>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</si>
  <si>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</si>
  <si>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</si>
  <si>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</si>
  <si>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</si>
  <si>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</si>
  <si>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</si>
  <si>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</si>
  <si>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</si>
  <si>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</si>
  <si>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</si>
  <si>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</si>
  <si>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</si>
  <si>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місцевого бюджету на 2025 рік</t>
  </si>
  <si>
    <t xml:space="preserve">Виконуючий обов’язки начальника
фінансового управління	, заступник 
начальника фінансового управління </t>
  </si>
  <si>
    <t>Олена МІХАЛЬОВА</t>
  </si>
  <si>
    <t>Секретар Мелітопольської міської ради</t>
  </si>
  <si>
    <t>Роман РОМАНОВ</t>
  </si>
  <si>
    <t>0856800000</t>
  </si>
  <si>
    <t>до рішення 48 сесії  Мелітопольської міської ради Запорізької області VIII  скликання від 29.04.2025  №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</si>
</sst>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19" fillId="4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0" fillId="20" borderId="6" applyNumberFormat="0" applyAlignment="0" applyProtection="0"/>
    <xf numFmtId="0" fontId="11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5" fillId="22" borderId="1" applyNumberFormat="0" applyAlignment="0" applyProtection="0"/>
    <xf numFmtId="0" fontId="13" fillId="0" borderId="0"/>
    <xf numFmtId="0" fontId="9" fillId="0" borderId="7" applyNumberFormat="0" applyFill="0" applyAlignment="0" applyProtection="0"/>
    <xf numFmtId="0" fontId="14" fillId="3" borderId="0" applyNumberFormat="0" applyBorder="0" applyAlignment="0" applyProtection="0"/>
    <xf numFmtId="0" fontId="26" fillId="23" borderId="8" applyNumberFormat="0" applyAlignment="0" applyProtection="0"/>
    <xf numFmtId="0" fontId="4" fillId="22" borderId="9" applyNumberFormat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9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0" fillId="0" borderId="9" xfId="36" applyFont="1" applyBorder="1" applyAlignment="1">
      <alignment horizontal="center" vertical="center"/>
    </xf>
    <xf numFmtId="164" fontId="20" fillId="0" borderId="9" xfId="36" applyNumberFormat="1" applyFont="1" applyBorder="1" applyAlignment="1">
      <alignment horizontal="center" vertical="center"/>
    </xf>
    <xf numFmtId="0" fontId="20" fillId="0" borderId="9" xfId="36" applyFont="1" applyBorder="1" applyAlignment="1">
      <alignment horizontal="justify" wrapText="1"/>
    </xf>
    <xf numFmtId="164" fontId="20" fillId="0" borderId="9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9" xfId="36" applyFont="1" applyBorder="1" applyAlignment="1">
      <alignment horizontal="center"/>
    </xf>
    <xf numFmtId="0" fontId="26" fillId="0" borderId="0" xfId="36" applyFont="1"/>
    <xf numFmtId="164" fontId="20" fillId="0" borderId="9" xfId="36" applyNumberFormat="1" applyFont="1" applyBorder="1" applyAlignment="1">
      <alignment horizontal="center" wrapText="1"/>
    </xf>
    <xf numFmtId="0" fontId="13" fillId="0" borderId="0" xfId="36"/>
    <xf numFmtId="0" fontId="20" fillId="0" borderId="9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2" xfId="36" applyFont="1" applyBorder="1" applyAlignment="1">
      <alignment horizontal="center" vertical="center"/>
    </xf>
    <xf numFmtId="0" fontId="23" fillId="0" borderId="13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4" xfId="0" applyFont="1" applyBorder="1" applyAlignment="1">
      <alignment horizontal="justify" wrapText="1"/>
    </xf>
    <xf numFmtId="166" fontId="20" fillId="0" borderId="9" xfId="36" applyNumberFormat="1" applyFont="1" applyBorder="1" applyAlignment="1">
      <alignment horizontal="center" vertical="center" wrapText="1"/>
    </xf>
    <xf numFmtId="0" fontId="20" fillId="0" borderId="12" xfId="36" applyFont="1" applyBorder="1" applyAlignment="1">
      <alignment horizontal="center" vertical="center"/>
    </xf>
    <xf numFmtId="0" fontId="20" fillId="0" borderId="13" xfId="0" applyFont="1" applyBorder="1" applyAlignment="1">
      <alignment horizontal="justify" wrapText="1"/>
    </xf>
    <xf numFmtId="164" fontId="20" fillId="0" borderId="15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3" xfId="36" applyNumberFormat="1" applyFont="1" applyBorder="1" applyAlignment="1">
      <alignment horizontal="center" wrapText="1"/>
    </xf>
    <xf numFmtId="164" fontId="20" fillId="0" borderId="15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7" xfId="36" applyNumberFormat="1" applyFont="1" applyBorder="1" applyAlignment="1">
      <alignment horizontal="center" wrapText="1"/>
    </xf>
    <xf numFmtId="0" fontId="20" fillId="0" borderId="18" xfId="36" applyFont="1" applyBorder="1" applyAlignment="1">
      <alignment horizontal="center" vertical="center"/>
    </xf>
    <xf numFmtId="164" fontId="20" fillId="0" borderId="16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3" fillId="0" borderId="12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5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AA4F9F4F-30BA-4282-8807-1EBDF58037FA}"/>
    <cellStyle name="20% - Акцент2" xfId="2" xr:uid="{B451531E-7FB6-4523-865E-6578707CD0B8}"/>
    <cellStyle name="20% - Акцент3" xfId="3" xr:uid="{D3CC45C3-C30F-4DE6-BBBE-86FA4CD10645}"/>
    <cellStyle name="20% - Акцент4" xfId="4" xr:uid="{EABAA6D2-7F44-47B7-A17E-0A1E9C59CC9B}"/>
    <cellStyle name="20% - Акцент5" xfId="5" xr:uid="{91B1EEDF-AF6F-41B5-B2E9-A330310BB110}"/>
    <cellStyle name="20% - Акцент6" xfId="6" xr:uid="{270CFDA7-B2F7-485A-8E13-A65117C3BA23}"/>
    <cellStyle name="40% - Акцент1" xfId="7" xr:uid="{B720C395-633A-44ED-82D8-872C1CAE43E1}"/>
    <cellStyle name="40% - Акцент2" xfId="8" xr:uid="{4C6A7E6C-9422-4BBD-A712-354BD0131C58}"/>
    <cellStyle name="40% - Акцент3" xfId="9" xr:uid="{4AFD8DDF-D641-485F-AD02-2584CFC101A1}"/>
    <cellStyle name="40% - Акцент4" xfId="10" xr:uid="{6771B9A3-8134-49D9-BC80-D5D61234A5B6}"/>
    <cellStyle name="40% - Акцент5" xfId="11" xr:uid="{8CB60C76-D543-4153-B0E5-8A80C4FAE104}"/>
    <cellStyle name="40% - Акцент6" xfId="12" xr:uid="{65664111-C8C7-4F1C-BEB9-5DC8ABB10C83}"/>
    <cellStyle name="60% - Акцент1" xfId="13" xr:uid="{48594755-972E-4E0A-9DD0-935AE11792F9}"/>
    <cellStyle name="60% - Акцент2" xfId="14" xr:uid="{027DCB8A-A4D9-4D9C-B5D5-DB7B1279A09D}"/>
    <cellStyle name="60% - Акцент3" xfId="15" xr:uid="{98C6EC53-7255-4302-B92D-A9DC295577AF}"/>
    <cellStyle name="60% - Акцент4" xfId="16" xr:uid="{EF3EF481-28EA-434E-BF4E-311967660179}"/>
    <cellStyle name="60% - Акцент5" xfId="17" xr:uid="{CA3C9DB3-8156-4EC0-A241-9AA6F9D12BB0}"/>
    <cellStyle name="60% - Акцент6" xfId="18" xr:uid="{5D17745D-7BAF-4607-92E6-AB50EE0A6ADD}"/>
    <cellStyle name="Ввід" xfId="19" builtinId="20" customBuiltin="1"/>
    <cellStyle name="Гарний" xfId="20" builtinId="26" customBuiltin="1"/>
    <cellStyle name="Заголовок 1" xfId="21" builtinId="16" customBuiltin="1"/>
    <cellStyle name="Заголовок 2" xfId="22" builtinId="17" customBuiltin="1"/>
    <cellStyle name="Заголовок 3" xfId="23" builtinId="18" customBuiltin="1"/>
    <cellStyle name="Заголовок 4" xfId="24" builtinId="19" customBuiltin="1"/>
    <cellStyle name="Звичайний" xfId="0" builtinId="0"/>
    <cellStyle name="Зв'язана клітинка" xfId="25" builtinId="24" customBuiltin="1"/>
    <cellStyle name="Колірна тема 1" xfId="26" builtinId="29" customBuiltin="1"/>
    <cellStyle name="Колірна тема 2" xfId="27" builtinId="33" customBuiltin="1"/>
    <cellStyle name="Колірна тема 3" xfId="28" builtinId="37" customBuiltin="1"/>
    <cellStyle name="Колірна тема 4" xfId="29" builtinId="41" customBuiltin="1"/>
    <cellStyle name="Колірна тема 5" xfId="30" builtinId="45" customBuiltin="1"/>
    <cellStyle name="Колірна тема 6" xfId="31" builtinId="49" customBuiltin="1"/>
    <cellStyle name="Контрольна клітинка" xfId="32" builtinId="23" customBuiltin="1"/>
    <cellStyle name="Назва" xfId="33" builtinId="15" customBuiltin="1"/>
    <cellStyle name="Нейтральний" xfId="34" builtinId="28" customBuiltin="1"/>
    <cellStyle name="Обчислення" xfId="35" builtinId="22" customBuiltin="1"/>
    <cellStyle name="Обычный_05_39_26-01" xfId="36" xr:uid="{DA5395B4-1D11-4FB2-BCDF-8608A606E2A5}"/>
    <cellStyle name="Підсумок" xfId="37" builtinId="25" customBuiltin="1"/>
    <cellStyle name="Поганий" xfId="38" builtinId="27" customBuiltin="1"/>
    <cellStyle name="Примітка" xfId="39" builtinId="10" customBuiltin="1"/>
    <cellStyle name="Результат" xfId="40" builtinId="21" customBuiltin="1"/>
    <cellStyle name="Стиль 1" xfId="41" xr:uid="{2A5DD948-F07C-434C-8CF3-8AAAAEA5F4E8}"/>
    <cellStyle name="Текст попередження" xfId="42" builtinId="11" customBuiltin="1"/>
    <cellStyle name="Текст пояснення" xfId="43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D9179-5AF4-493B-983C-FE1DA644DA9A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38</v>
      </c>
      <c r="B5" s="54"/>
      <c r="C5" s="54"/>
      <c r="D5" s="54"/>
      <c r="E5" s="54"/>
      <c r="F5" s="54"/>
    </row>
    <row r="6" spans="1:7" ht="17.399999999999999" x14ac:dyDescent="0.25">
      <c r="A6" s="51" t="s">
        <v>43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19721380</v>
      </c>
      <c r="D13" s="7">
        <f>D14+D21+D18</f>
        <v>17176480</v>
      </c>
      <c r="E13" s="7">
        <f>E14+E21+E18</f>
        <v>2544900</v>
      </c>
      <c r="F13" s="7">
        <f>F14+F21+F18</f>
        <v>2454100</v>
      </c>
    </row>
    <row r="14" spans="1:7" ht="16.8" x14ac:dyDescent="0.3">
      <c r="A14" s="6">
        <v>202000</v>
      </c>
      <c r="B14" s="17" t="s">
        <v>19</v>
      </c>
      <c r="C14" s="15">
        <f>SUM(C15)</f>
        <v>-74003061</v>
      </c>
      <c r="D14" s="15">
        <f>SUM(D15)</f>
        <v>0</v>
      </c>
      <c r="E14" s="15">
        <f>SUM(E15)</f>
        <v>-74003061</v>
      </c>
      <c r="F14" s="15">
        <f>SUM(F15)</f>
        <v>-74003061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-74003061</v>
      </c>
      <c r="D15" s="15">
        <f>SUM(D16:D17)</f>
        <v>0</v>
      </c>
      <c r="E15" s="15">
        <f>SUM(E16:E17)</f>
        <v>-74003061</v>
      </c>
      <c r="F15" s="15">
        <f>SUM(F16:F17)</f>
        <v>-74003061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-74003061</v>
      </c>
      <c r="D17" s="9">
        <v>0</v>
      </c>
      <c r="E17" s="7">
        <f>-54818500-19200000+15439</f>
        <v>-74003061</v>
      </c>
      <c r="F17" s="7">
        <f>E17</f>
        <v>-74003061</v>
      </c>
    </row>
    <row r="18" spans="1:8" ht="16.8" x14ac:dyDescent="0.3">
      <c r="A18" s="6">
        <v>208000</v>
      </c>
      <c r="B18" s="8" t="s">
        <v>9</v>
      </c>
      <c r="C18" s="15">
        <f t="shared" si="0"/>
        <v>93724441</v>
      </c>
      <c r="D18" s="15">
        <f>D19-D20</f>
        <v>93633641</v>
      </c>
      <c r="E18" s="15">
        <f>E19-E20</f>
        <v>90800</v>
      </c>
      <c r="F18" s="15">
        <f>F19-F20</f>
        <v>0</v>
      </c>
    </row>
    <row r="19" spans="1:8" ht="16.8" x14ac:dyDescent="0.3">
      <c r="A19" s="6">
        <v>208100</v>
      </c>
      <c r="B19" s="8" t="s">
        <v>10</v>
      </c>
      <c r="C19" s="15">
        <f t="shared" si="0"/>
        <v>261041796</v>
      </c>
      <c r="D19" s="7">
        <v>230694936</v>
      </c>
      <c r="E19" s="7">
        <v>30346860</v>
      </c>
      <c r="F19" s="7">
        <v>29524291</v>
      </c>
    </row>
    <row r="20" spans="1:8" ht="16.8" x14ac:dyDescent="0.3">
      <c r="A20" s="13">
        <v>208200</v>
      </c>
      <c r="B20" s="8" t="s">
        <v>11</v>
      </c>
      <c r="C20" s="15">
        <f t="shared" si="0"/>
        <v>167317355</v>
      </c>
      <c r="D20" s="7">
        <f>D19-35803061-50000000-6560580-1270000</f>
        <v>137061295</v>
      </c>
      <c r="E20" s="7">
        <f>E19-90800</f>
        <v>30256060</v>
      </c>
      <c r="F20" s="7">
        <f>F19</f>
        <v>29524291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-45279000-54818500-238100+38486000+15439+300000-323000-14600000</f>
        <v>-76457161</v>
      </c>
      <c r="E21" s="7">
        <f>-D21</f>
        <v>76457161</v>
      </c>
      <c r="F21" s="7">
        <f>E21</f>
        <v>76457161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19721380</v>
      </c>
      <c r="D26" s="41">
        <f>D13+D22</f>
        <v>17176480</v>
      </c>
      <c r="E26" s="41">
        <f>E13+E22</f>
        <v>2544900</v>
      </c>
      <c r="F26" s="41">
        <f>F13+F22</f>
        <v>2454100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-74003061</v>
      </c>
      <c r="D28" s="7">
        <f>D33</f>
        <v>0</v>
      </c>
      <c r="E28" s="7">
        <f>E29+E33+E31</f>
        <v>-74003061</v>
      </c>
      <c r="F28" s="7">
        <f>F29+F33+F31</f>
        <v>-74003061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-74003061</v>
      </c>
      <c r="D33" s="7">
        <v>0</v>
      </c>
      <c r="E33" s="7">
        <f>E34+E36</f>
        <v>-74003061</v>
      </c>
      <c r="F33" s="7">
        <f>F34+F36</f>
        <v>-74003061</v>
      </c>
    </row>
    <row r="34" spans="1:7" ht="16.8" x14ac:dyDescent="0.3">
      <c r="A34" s="13">
        <v>402100</v>
      </c>
      <c r="B34" s="8" t="s">
        <v>14</v>
      </c>
      <c r="C34" s="15">
        <f t="shared" si="0"/>
        <v>-74003061</v>
      </c>
      <c r="D34" s="7">
        <v>0</v>
      </c>
      <c r="E34" s="7">
        <f>E35</f>
        <v>-74003061</v>
      </c>
      <c r="F34" s="7">
        <f>F35</f>
        <v>-74003061</v>
      </c>
    </row>
    <row r="35" spans="1:7" ht="16.8" x14ac:dyDescent="0.3">
      <c r="A35" s="13">
        <v>402102</v>
      </c>
      <c r="B35" s="8" t="s">
        <v>15</v>
      </c>
      <c r="C35" s="15">
        <f t="shared" si="0"/>
        <v>-74003061</v>
      </c>
      <c r="D35" s="7">
        <v>0</v>
      </c>
      <c r="E35" s="7">
        <f>E17</f>
        <v>-74003061</v>
      </c>
      <c r="F35" s="7">
        <f>E35</f>
        <v>-74003061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93724441</v>
      </c>
      <c r="D38" s="7">
        <f>D42</f>
        <v>17176480</v>
      </c>
      <c r="E38" s="7">
        <f>E42</f>
        <v>76547961</v>
      </c>
      <c r="F38" s="7">
        <f>F42</f>
        <v>76457161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93724441</v>
      </c>
      <c r="D42" s="7">
        <f>D43-D44+D45</f>
        <v>17176480</v>
      </c>
      <c r="E42" s="7">
        <f>E43-E44+E45</f>
        <v>76547961</v>
      </c>
      <c r="F42" s="7">
        <f>F43-F44+F45</f>
        <v>76457161</v>
      </c>
    </row>
    <row r="43" spans="1:7" ht="16.8" x14ac:dyDescent="0.3">
      <c r="A43" s="6">
        <v>602100</v>
      </c>
      <c r="B43" s="8" t="s">
        <v>10</v>
      </c>
      <c r="C43" s="15">
        <f t="shared" si="0"/>
        <v>261041796</v>
      </c>
      <c r="D43" s="7">
        <f t="shared" ref="D43:F44" si="1">D19</f>
        <v>230694936</v>
      </c>
      <c r="E43" s="7">
        <f t="shared" si="1"/>
        <v>30346860</v>
      </c>
      <c r="F43" s="7">
        <f t="shared" si="1"/>
        <v>29524291</v>
      </c>
    </row>
    <row r="44" spans="1:7" ht="16.8" x14ac:dyDescent="0.3">
      <c r="A44" s="13">
        <v>602200</v>
      </c>
      <c r="B44" s="10" t="s">
        <v>11</v>
      </c>
      <c r="C44" s="15">
        <f t="shared" si="0"/>
        <v>167317355</v>
      </c>
      <c r="D44" s="7">
        <f t="shared" si="1"/>
        <v>137061295</v>
      </c>
      <c r="E44" s="7">
        <f t="shared" si="1"/>
        <v>30256060</v>
      </c>
      <c r="F44" s="7">
        <f t="shared" si="1"/>
        <v>29524291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-76457161</v>
      </c>
      <c r="E45" s="7">
        <f>E21</f>
        <v>76457161</v>
      </c>
      <c r="F45" s="7">
        <f>F21</f>
        <v>76457161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19721380</v>
      </c>
      <c r="D46" s="11">
        <f>D28+D38</f>
        <v>17176480</v>
      </c>
      <c r="E46" s="11">
        <f>E28+E38</f>
        <v>2544900</v>
      </c>
      <c r="F46" s="11">
        <f>F28+F38</f>
        <v>2454100</v>
      </c>
      <c r="G46" s="25"/>
    </row>
    <row r="47" spans="1:7" ht="21.75" customHeight="1" x14ac:dyDescent="0.25">
      <c r="D47" s="18"/>
      <c r="E47" s="18"/>
    </row>
    <row r="48" spans="1:7" ht="55.5" customHeight="1" x14ac:dyDescent="0.3">
      <c r="A48" s="48" t="s">
        <v>39</v>
      </c>
      <c r="B48" s="48"/>
      <c r="C48" s="28"/>
      <c r="D48" s="28"/>
      <c r="E48" s="50" t="s">
        <v>40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41</v>
      </c>
      <c r="B50" s="49"/>
      <c r="C50" s="30"/>
      <c r="D50" s="31"/>
      <c r="E50" s="50" t="s">
        <v>42</v>
      </c>
      <c r="F50" s="50"/>
      <c r="H50" s="14"/>
      <c r="I50" s="14"/>
    </row>
  </sheetData>
  <sheetProtection selectLockedCells="1" selectUnlockedCells="1"/>
  <mergeCells count="16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  <mergeCell ref="A48:B48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0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2025-04-30T06:26:30Z</cp:lastPrinted>
  <dcterms:created xsi:type="dcterms:W3CDTF">2016-03-23T14:15:54Z</dcterms:created>
  <dcterms:modified xsi:type="dcterms:W3CDTF">2025-05-13T11:14:36Z</dcterms:modified>
</cp:coreProperties>
</file>