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9 сесія\бюджет\"/>
    </mc:Choice>
  </mc:AlternateContent>
  <xr:revisionPtr revIDLastSave="0" documentId="8_{FE51131A-5E4D-46A2-AC77-1AB3C8610B55}" xr6:coauthVersionLast="47" xr6:coauthVersionMax="47" xr10:uidLastSave="{00000000-0000-0000-0000-000000000000}"/>
  <bookViews>
    <workbookView xWindow="-108" yWindow="-108" windowWidth="23256" windowHeight="12456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3" l="1"/>
  <c r="D21" i="3"/>
  <c r="D20" i="3"/>
  <c r="F20" i="3"/>
  <c r="E20" i="3"/>
  <c r="D18" i="3" l="1"/>
  <c r="C17" i="3" l="1"/>
  <c r="E21" i="3" l="1"/>
  <c r="C21" i="3" s="1"/>
  <c r="E37" i="3"/>
  <c r="C37" i="3" s="1"/>
  <c r="E15" i="3"/>
  <c r="E14" i="3" s="1"/>
  <c r="E35" i="3"/>
  <c r="C35" i="3" s="1"/>
  <c r="E30" i="3"/>
  <c r="F30" i="3" s="1"/>
  <c r="E43" i="3"/>
  <c r="F43" i="3"/>
  <c r="E44" i="3"/>
  <c r="F44" i="3"/>
  <c r="D44" i="3"/>
  <c r="D43" i="3"/>
  <c r="F16" i="3"/>
  <c r="F17" i="3"/>
  <c r="F25" i="3"/>
  <c r="F23" i="3" s="1"/>
  <c r="F22" i="3" s="1"/>
  <c r="C41" i="3"/>
  <c r="C40" i="3"/>
  <c r="C39" i="3"/>
  <c r="C32" i="3"/>
  <c r="F31" i="3"/>
  <c r="E31" i="3"/>
  <c r="D31" i="3"/>
  <c r="C31" i="3" s="1"/>
  <c r="D29" i="3"/>
  <c r="D28" i="3"/>
  <c r="C25" i="3"/>
  <c r="C24" i="3"/>
  <c r="E23" i="3"/>
  <c r="E22" i="3" s="1"/>
  <c r="D23" i="3"/>
  <c r="D22" i="3" s="1"/>
  <c r="C20" i="3"/>
  <c r="C19" i="3"/>
  <c r="F18" i="3"/>
  <c r="E18" i="3"/>
  <c r="C18" i="3" s="1"/>
  <c r="C16" i="3"/>
  <c r="D15" i="3"/>
  <c r="D14" i="3" s="1"/>
  <c r="D13" i="3" s="1"/>
  <c r="E36" i="3"/>
  <c r="C36" i="3" s="1"/>
  <c r="F37" i="3"/>
  <c r="F36" i="3" s="1"/>
  <c r="E34" i="3"/>
  <c r="C34" i="3" s="1"/>
  <c r="D45" i="3"/>
  <c r="C22" i="3" l="1"/>
  <c r="D26" i="3"/>
  <c r="E29" i="3"/>
  <c r="F29" i="3" s="1"/>
  <c r="C29" i="3"/>
  <c r="C30" i="3"/>
  <c r="C44" i="3"/>
  <c r="C43" i="3"/>
  <c r="C23" i="3"/>
  <c r="F35" i="3"/>
  <c r="F34" i="3" s="1"/>
  <c r="F33" i="3" s="1"/>
  <c r="F15" i="3"/>
  <c r="F14" i="3" s="1"/>
  <c r="E45" i="3"/>
  <c r="E42" i="3" s="1"/>
  <c r="E38" i="3" s="1"/>
  <c r="E13" i="3"/>
  <c r="E26" i="3" s="1"/>
  <c r="F21" i="3"/>
  <c r="F45" i="3" s="1"/>
  <c r="F42" i="3" s="1"/>
  <c r="F38" i="3" s="1"/>
  <c r="D42" i="3"/>
  <c r="D38" i="3" s="1"/>
  <c r="C15" i="3"/>
  <c r="C14" i="3" s="1"/>
  <c r="E33" i="3"/>
  <c r="F28" i="3" l="1"/>
  <c r="F46" i="3" s="1"/>
  <c r="C13" i="3"/>
  <c r="C26" i="3" s="1"/>
  <c r="C45" i="3"/>
  <c r="F13" i="3"/>
  <c r="F26" i="3" s="1"/>
  <c r="C33" i="3"/>
  <c r="E28" i="3"/>
  <c r="C42" i="3"/>
  <c r="D46" i="3"/>
  <c r="C38" i="3"/>
  <c r="C28" i="3" l="1"/>
  <c r="C46" i="3" s="1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<sst xmlns="http://schemas.openxmlformats.org/spreadsheetml/2006/main" count="57" uniqueCount="45">
  <si>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</si>
  <si>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</si>
  <si>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</si>
  <si>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</si>
  <si>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</si>
  <si>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</si>
  <si>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</si>
  <si>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</si>
  <si>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</si>
  <si>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</si>
  <si>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</si>
  <si>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</si>
  <si>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</si>
  <si>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</si>
  <si>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</si>
  <si>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</si>
  <si>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</si>
  <si>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</si>
  <si>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</si>
  <si>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</si>
  <si>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</si>
  <si>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</si>
  <si>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</si>
  <si>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</si>
  <si>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</si>
  <si>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</si>
  <si>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</si>
  <si>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</si>
  <si>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</si>
  <si>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</si>
  <si>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</si>
  <si>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</si>
  <si>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</si>
  <si>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</si>
  <si>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</si>
  <si>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</si>
  <si>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</si>
  <si>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</si>
  <si>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до рішення___ сесії  Мелітопольської міської ради Запорізької області _____ скликання від _________ № ___</t>
  </si>
  <si>
    <t>місцевого бюджету на 2024 рік</t>
  </si>
  <si>
    <t xml:space="preserve">Роман РОМАНОВ	</t>
  </si>
  <si>
    <t xml:space="preserve">Секретар Мелітопольської міської ради							</t>
  </si>
  <si>
    <t>0856800000</t>
  </si>
  <si>
    <t>Олена МІХАЛЬОВА</t>
  </si>
  <si>
    <t>Виконуючий обов’язки начальника
фінансового управління	, заступник 
начальника фінансового управління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</si>
</sst>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/>
    <xf numFmtId="164" fontId="20" fillId="0" borderId="2" xfId="36" applyNumberFormat="1" applyFont="1" applyBorder="1" applyAlignment="1">
      <alignment horizontal="center" wrapText="1"/>
    </xf>
    <xf numFmtId="0" fontId="13" fillId="0" borderId="0" xfId="36"/>
    <xf numFmtId="0" fontId="20" fillId="0" borderId="2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5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7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8" xfId="36" applyNumberFormat="1" applyFont="1" applyBorder="1" applyAlignment="1">
      <alignment horizontal="center" wrapText="1"/>
    </xf>
    <xf numFmtId="0" fontId="20" fillId="0" borderId="12" xfId="0" applyFont="1" applyBorder="1" applyAlignment="1">
      <alignment horizontal="justify" wrapText="1"/>
    </xf>
    <xf numFmtId="166" fontId="20" fillId="0" borderId="2" xfId="36" applyNumberFormat="1" applyFont="1" applyBorder="1" applyAlignment="1">
      <alignment horizontal="center" vertical="center" wrapText="1"/>
    </xf>
    <xf numFmtId="0" fontId="20" fillId="0" borderId="13" xfId="36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view="pageBreakPreview" topLeftCell="A13" zoomScaleNormal="100" zoomScaleSheetLayoutView="100" workbookViewId="0">
      <selection activeCell="D42" sqref="D42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52" t="s">
        <v>38</v>
      </c>
      <c r="E2" s="52"/>
      <c r="F2" s="52"/>
    </row>
    <row r="3" spans="1:7" ht="9" customHeight="1" x14ac:dyDescent="0.3">
      <c r="A3" s="12"/>
      <c r="B3" s="2"/>
      <c r="C3" s="2"/>
      <c r="D3" s="53"/>
      <c r="E3" s="53"/>
      <c r="F3" s="53"/>
    </row>
    <row r="4" spans="1:7" ht="17.399999999999999" x14ac:dyDescent="0.25">
      <c r="A4" s="54" t="s">
        <v>23</v>
      </c>
      <c r="B4" s="54"/>
      <c r="C4" s="54"/>
      <c r="D4" s="54"/>
      <c r="E4" s="54"/>
      <c r="F4" s="54"/>
    </row>
    <row r="5" spans="1:7" ht="17.399999999999999" x14ac:dyDescent="0.25">
      <c r="A5" s="54" t="s">
        <v>39</v>
      </c>
      <c r="B5" s="54"/>
      <c r="C5" s="54"/>
      <c r="D5" s="54"/>
      <c r="E5" s="54"/>
      <c r="F5" s="54"/>
    </row>
    <row r="6" spans="1:7" ht="17.399999999999999" x14ac:dyDescent="0.25">
      <c r="A6" s="51" t="s">
        <v>42</v>
      </c>
      <c r="B6" s="51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4" t="s">
        <v>1</v>
      </c>
      <c r="B9" s="44" t="s">
        <v>29</v>
      </c>
      <c r="C9" s="44" t="s">
        <v>24</v>
      </c>
      <c r="D9" s="44" t="s">
        <v>2</v>
      </c>
      <c r="E9" s="44" t="s">
        <v>3</v>
      </c>
      <c r="F9" s="44"/>
    </row>
    <row r="10" spans="1:7" ht="25.5" customHeight="1" x14ac:dyDescent="0.25">
      <c r="A10" s="44"/>
      <c r="B10" s="44"/>
      <c r="C10" s="44"/>
      <c r="D10" s="44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5" t="s">
        <v>35</v>
      </c>
      <c r="B12" s="46"/>
      <c r="C12" s="46"/>
      <c r="D12" s="46"/>
      <c r="E12" s="46"/>
      <c r="F12" s="47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156697931</v>
      </c>
      <c r="D13" s="7">
        <f>D14+D21+D18</f>
        <v>19869329</v>
      </c>
      <c r="E13" s="7">
        <f>E14+E21+E18</f>
        <v>136828602</v>
      </c>
      <c r="F13" s="7">
        <f>F14+F21+F18</f>
        <v>136828602</v>
      </c>
    </row>
    <row r="14" spans="1:7" ht="16.8" x14ac:dyDescent="0.3">
      <c r="A14" s="6">
        <v>202000</v>
      </c>
      <c r="B14" s="17" t="s">
        <v>19</v>
      </c>
      <c r="C14" s="15">
        <f>SUM(C15)</f>
        <v>-79264090</v>
      </c>
      <c r="D14" s="15">
        <f>SUM(D15)</f>
        <v>0</v>
      </c>
      <c r="E14" s="15">
        <f>SUM(E15)</f>
        <v>-79264090</v>
      </c>
      <c r="F14" s="15">
        <f>SUM(F15)</f>
        <v>-79264090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-79264090</v>
      </c>
      <c r="D15" s="15">
        <f>SUM(D16:D17)</f>
        <v>0</v>
      </c>
      <c r="E15" s="15">
        <f>SUM(E16:E17)</f>
        <v>-79264090</v>
      </c>
      <c r="F15" s="15">
        <f>SUM(F16:F17)</f>
        <v>-79264090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-79264090</v>
      </c>
      <c r="D17" s="9">
        <v>0</v>
      </c>
      <c r="E17" s="7">
        <f>-19200000-31001290-14062800-15000000</f>
        <v>-79264090</v>
      </c>
      <c r="F17" s="7">
        <f>E17</f>
        <v>-79264090</v>
      </c>
    </row>
    <row r="18" spans="1:8" ht="16.8" x14ac:dyDescent="0.3">
      <c r="A18" s="6">
        <v>208000</v>
      </c>
      <c r="B18" s="8" t="s">
        <v>9</v>
      </c>
      <c r="C18" s="15">
        <f t="shared" si="0"/>
        <v>235962021</v>
      </c>
      <c r="D18" s="15">
        <f>D19-D20</f>
        <v>206437731</v>
      </c>
      <c r="E18" s="15">
        <f>E19-E20</f>
        <v>29524290</v>
      </c>
      <c r="F18" s="15">
        <f>F19-F20</f>
        <v>29524290</v>
      </c>
    </row>
    <row r="19" spans="1:8" ht="16.8" x14ac:dyDescent="0.3">
      <c r="A19" s="6">
        <v>208100</v>
      </c>
      <c r="B19" s="8" t="s">
        <v>10</v>
      </c>
      <c r="C19" s="15">
        <f t="shared" si="0"/>
        <v>348424723</v>
      </c>
      <c r="D19" s="7">
        <v>318169231</v>
      </c>
      <c r="E19" s="7">
        <v>30255492</v>
      </c>
      <c r="F19" s="7">
        <v>29524291</v>
      </c>
    </row>
    <row r="20" spans="1:8" ht="16.8" x14ac:dyDescent="0.3">
      <c r="A20" s="13">
        <v>208200</v>
      </c>
      <c r="B20" s="8" t="s">
        <v>11</v>
      </c>
      <c r="C20" s="15">
        <f t="shared" si="0"/>
        <v>112462702</v>
      </c>
      <c r="D20" s="7">
        <f>D19-163766850-8935575-2165118-19667422-5807595-4860919-101752-1132500</f>
        <v>111731500</v>
      </c>
      <c r="E20" s="7">
        <f>E19-29524290</f>
        <v>731202</v>
      </c>
      <c r="F20" s="7">
        <f>F19-29524290</f>
        <v>1</v>
      </c>
      <c r="H20" s="18"/>
    </row>
    <row r="21" spans="1:8" ht="33.6" x14ac:dyDescent="0.3">
      <c r="A21" s="6">
        <v>208400</v>
      </c>
      <c r="B21" s="40" t="s">
        <v>12</v>
      </c>
      <c r="C21" s="41">
        <f t="shared" si="0"/>
        <v>0</v>
      </c>
      <c r="D21" s="7">
        <f>-42760600-31001290-4217070-110100000+273350+65600000-8935575-1665118-19667422-5807595+110600-1000000+1665118-14062800-15000000</f>
        <v>-186568402</v>
      </c>
      <c r="E21" s="7">
        <f>-D21</f>
        <v>186568402</v>
      </c>
      <c r="F21" s="7">
        <f>E21</f>
        <v>186568402</v>
      </c>
      <c r="G21" s="18"/>
    </row>
    <row r="22" spans="1:8" ht="13.5" hidden="1" customHeight="1" x14ac:dyDescent="0.3">
      <c r="A22" s="32">
        <v>300000</v>
      </c>
      <c r="B22" s="33" t="s">
        <v>30</v>
      </c>
      <c r="C22" s="34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2">
        <v>301000</v>
      </c>
      <c r="B23" s="33" t="s">
        <v>31</v>
      </c>
      <c r="C23" s="34">
        <f>SUM(C24:C25)</f>
        <v>0</v>
      </c>
      <c r="D23" s="34">
        <f>SUM(D24:D25)</f>
        <v>0</v>
      </c>
      <c r="E23" s="34">
        <f>SUM(E24:E25)</f>
        <v>0</v>
      </c>
      <c r="F23" s="34">
        <f>SUM(F24:F25)</f>
        <v>0</v>
      </c>
      <c r="G23" s="18"/>
    </row>
    <row r="24" spans="1:8" ht="16.5" hidden="1" customHeight="1" x14ac:dyDescent="0.3">
      <c r="A24" s="32">
        <v>301100</v>
      </c>
      <c r="B24" s="33" t="s">
        <v>21</v>
      </c>
      <c r="C24" s="35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2">
        <v>301200</v>
      </c>
      <c r="B25" s="33" t="s">
        <v>22</v>
      </c>
      <c r="C25" s="36">
        <f t="shared" si="0"/>
        <v>0</v>
      </c>
      <c r="D25" s="37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38" t="s">
        <v>28</v>
      </c>
      <c r="C26" s="39">
        <f>C13+C22</f>
        <v>156697931</v>
      </c>
      <c r="D26" s="39">
        <f>D13+D22</f>
        <v>19869329</v>
      </c>
      <c r="E26" s="39">
        <f>E13+E22</f>
        <v>136828602</v>
      </c>
      <c r="F26" s="39">
        <f>F13+F22</f>
        <v>136828602</v>
      </c>
    </row>
    <row r="27" spans="1:8" ht="26.25" customHeight="1" x14ac:dyDescent="0.25">
      <c r="A27" s="45" t="s">
        <v>36</v>
      </c>
      <c r="B27" s="46"/>
      <c r="C27" s="46"/>
      <c r="D27" s="46"/>
      <c r="E27" s="46"/>
      <c r="F27" s="47"/>
    </row>
    <row r="28" spans="1:8" ht="16.8" x14ac:dyDescent="0.3">
      <c r="A28" s="13">
        <v>400000</v>
      </c>
      <c r="B28" s="8" t="s">
        <v>13</v>
      </c>
      <c r="C28" s="15">
        <f t="shared" si="0"/>
        <v>-79264090</v>
      </c>
      <c r="D28" s="7">
        <f>D33</f>
        <v>0</v>
      </c>
      <c r="E28" s="7">
        <f>E29+E33+E31</f>
        <v>-79264090</v>
      </c>
      <c r="F28" s="7">
        <f>F29+F33+F31</f>
        <v>-79264090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-79264090</v>
      </c>
      <c r="D33" s="7">
        <v>0</v>
      </c>
      <c r="E33" s="7">
        <f>E34+E36</f>
        <v>-79264090</v>
      </c>
      <c r="F33" s="7">
        <f>F34+F36</f>
        <v>-79264090</v>
      </c>
    </row>
    <row r="34" spans="1:7" ht="16.8" x14ac:dyDescent="0.3">
      <c r="A34" s="13">
        <v>402100</v>
      </c>
      <c r="B34" s="8" t="s">
        <v>14</v>
      </c>
      <c r="C34" s="15">
        <f t="shared" si="0"/>
        <v>-79264090</v>
      </c>
      <c r="D34" s="7">
        <v>0</v>
      </c>
      <c r="E34" s="7">
        <f>E35</f>
        <v>-79264090</v>
      </c>
      <c r="F34" s="7">
        <f>F35</f>
        <v>-79264090</v>
      </c>
    </row>
    <row r="35" spans="1:7" ht="16.8" x14ac:dyDescent="0.3">
      <c r="A35" s="13">
        <v>402102</v>
      </c>
      <c r="B35" s="8" t="s">
        <v>15</v>
      </c>
      <c r="C35" s="15">
        <f t="shared" si="0"/>
        <v>-79264090</v>
      </c>
      <c r="D35" s="7">
        <v>0</v>
      </c>
      <c r="E35" s="7">
        <f>E17</f>
        <v>-79264090</v>
      </c>
      <c r="F35" s="7">
        <f>E35</f>
        <v>-79264090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235962021</v>
      </c>
      <c r="D38" s="7">
        <f>D42</f>
        <v>19869329</v>
      </c>
      <c r="E38" s="7">
        <f>E42</f>
        <v>216092692</v>
      </c>
      <c r="F38" s="7">
        <f>F42</f>
        <v>216092692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235962021</v>
      </c>
      <c r="D42" s="7">
        <f>D43-D44+D45</f>
        <v>19869329</v>
      </c>
      <c r="E42" s="7">
        <f>E43-E44+E45</f>
        <v>216092692</v>
      </c>
      <c r="F42" s="7">
        <f>F43-F44+F45</f>
        <v>216092692</v>
      </c>
    </row>
    <row r="43" spans="1:7" ht="16.8" x14ac:dyDescent="0.3">
      <c r="A43" s="6">
        <v>602100</v>
      </c>
      <c r="B43" s="8" t="s">
        <v>10</v>
      </c>
      <c r="C43" s="15">
        <f t="shared" si="0"/>
        <v>348424723</v>
      </c>
      <c r="D43" s="7">
        <f t="shared" ref="D43:F44" si="1">D19</f>
        <v>318169231</v>
      </c>
      <c r="E43" s="7">
        <f t="shared" si="1"/>
        <v>30255492</v>
      </c>
      <c r="F43" s="7">
        <f t="shared" si="1"/>
        <v>29524291</v>
      </c>
    </row>
    <row r="44" spans="1:7" ht="16.8" x14ac:dyDescent="0.3">
      <c r="A44" s="13">
        <v>602200</v>
      </c>
      <c r="B44" s="10" t="s">
        <v>11</v>
      </c>
      <c r="C44" s="15">
        <f t="shared" si="0"/>
        <v>112462702</v>
      </c>
      <c r="D44" s="7">
        <f t="shared" si="1"/>
        <v>111731500</v>
      </c>
      <c r="E44" s="7">
        <f t="shared" si="1"/>
        <v>731202</v>
      </c>
      <c r="F44" s="7">
        <f t="shared" si="1"/>
        <v>1</v>
      </c>
    </row>
    <row r="45" spans="1:7" ht="33.6" x14ac:dyDescent="0.3">
      <c r="A45" s="42">
        <v>602400</v>
      </c>
      <c r="B45" s="33" t="s">
        <v>12</v>
      </c>
      <c r="C45" s="43">
        <f>SUM(D45:E45)</f>
        <v>0</v>
      </c>
      <c r="D45" s="7">
        <f>D21</f>
        <v>-186568402</v>
      </c>
      <c r="E45" s="7">
        <f>E21</f>
        <v>186568402</v>
      </c>
      <c r="F45" s="7">
        <f>F21</f>
        <v>186568402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156697931</v>
      </c>
      <c r="D46" s="11">
        <f>D28+D38</f>
        <v>19869329</v>
      </c>
      <c r="E46" s="11">
        <f>E28+E38</f>
        <v>136828602</v>
      </c>
      <c r="F46" s="11">
        <f>F28+F38</f>
        <v>136828602</v>
      </c>
      <c r="G46" s="25"/>
    </row>
    <row r="47" spans="1:7" ht="21.75" customHeight="1" x14ac:dyDescent="0.25">
      <c r="D47" s="18"/>
      <c r="E47" s="18"/>
    </row>
    <row r="48" spans="1:7" ht="46.5" customHeight="1" x14ac:dyDescent="0.3">
      <c r="A48" s="48" t="s">
        <v>44</v>
      </c>
      <c r="B48" s="48"/>
      <c r="C48" s="28"/>
      <c r="D48" s="28"/>
      <c r="E48" s="50" t="s">
        <v>43</v>
      </c>
      <c r="F48" s="50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48" t="s">
        <v>41</v>
      </c>
      <c r="B50" s="49"/>
      <c r="C50" s="30"/>
      <c r="D50" s="31"/>
      <c r="E50" s="50" t="s">
        <v>40</v>
      </c>
      <c r="F50" s="50"/>
      <c r="H50" s="14"/>
      <c r="I50" s="14"/>
    </row>
  </sheetData>
  <sheetProtection selectLockedCells="1" selectUnlockedCells="1"/>
  <mergeCells count="16">
    <mergeCell ref="A6:B6"/>
    <mergeCell ref="D2:F2"/>
    <mergeCell ref="D3:F3"/>
    <mergeCell ref="A4:F4"/>
    <mergeCell ref="A5:F5"/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  <mergeCell ref="A48:B48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5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2024-05-29T06:26:54Z</cp:lastPrinted>
  <dcterms:created xsi:type="dcterms:W3CDTF">2016-03-23T14:15:54Z</dcterms:created>
  <dcterms:modified xsi:type="dcterms:W3CDTF">2024-07-02T10:19:16Z</dcterms:modified>
</cp:coreProperties>
</file>