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2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Лист1!$13:$14</definedName>
  </definedNames>
  <calcPr calcId="162913" fullCalcOnLoad="1"/>
</workbook>
</file>

<file path=xl/calcChain.xml><?xml version="1.0" encoding="utf-8"?>
<calcChain xmlns="http://schemas.openxmlformats.org/spreadsheetml/2006/main">
  <c r="E76" i="1" l="1"/>
  <c r="G31" i="1"/>
  <c r="G35" i="1"/>
  <c r="F70" i="1"/>
  <c r="F69" i="1"/>
  <c r="E70" i="1"/>
  <c r="E69" i="1"/>
  <c r="D27" i="1"/>
  <c r="E27" i="1"/>
  <c r="C27" i="1"/>
  <c r="F85" i="1"/>
  <c r="F84" i="1"/>
  <c r="E84" i="1"/>
  <c r="E83" i="1"/>
  <c r="C83" i="1"/>
  <c r="C104" i="1"/>
  <c r="D97" i="1"/>
  <c r="C109" i="1"/>
  <c r="E86" i="1"/>
  <c r="E85" i="1"/>
  <c r="C85" i="1"/>
  <c r="C107" i="1"/>
  <c r="C103" i="1"/>
  <c r="C99" i="1"/>
  <c r="F93" i="1"/>
  <c r="D93" i="1"/>
  <c r="D90" i="1"/>
  <c r="C108" i="1"/>
  <c r="E93" i="1"/>
  <c r="C94" i="1"/>
  <c r="C93" i="1"/>
  <c r="C101" i="1"/>
  <c r="E95" i="1"/>
  <c r="C95" i="1"/>
  <c r="E97" i="1"/>
  <c r="E90" i="1"/>
  <c r="D91" i="1"/>
  <c r="C91" i="1"/>
  <c r="D95" i="1"/>
  <c r="C106" i="1"/>
  <c r="C105" i="1"/>
  <c r="C102" i="1"/>
  <c r="C100" i="1"/>
  <c r="C98" i="1"/>
  <c r="C96" i="1"/>
  <c r="E74" i="1"/>
  <c r="E73" i="1"/>
  <c r="C77" i="1"/>
  <c r="F79" i="1"/>
  <c r="E79" i="1"/>
  <c r="D30" i="1"/>
  <c r="D29" i="1"/>
  <c r="D41" i="1"/>
  <c r="D44" i="1"/>
  <c r="D17" i="1"/>
  <c r="D22" i="1"/>
  <c r="D16" i="1"/>
  <c r="D25" i="1"/>
  <c r="D24" i="1"/>
  <c r="C24" i="1"/>
  <c r="C26" i="1"/>
  <c r="F97" i="1"/>
  <c r="D55" i="1"/>
  <c r="C55" i="1"/>
  <c r="C57" i="1"/>
  <c r="D59" i="1"/>
  <c r="D64" i="1"/>
  <c r="D66" i="1"/>
  <c r="E66" i="1"/>
  <c r="C66" i="1"/>
  <c r="C60" i="1"/>
  <c r="D53" i="1"/>
  <c r="C82" i="1"/>
  <c r="D80" i="1"/>
  <c r="D79" i="1"/>
  <c r="E64" i="1"/>
  <c r="C64" i="1"/>
  <c r="F53" i="1"/>
  <c r="F59" i="1"/>
  <c r="F64" i="1"/>
  <c r="F66" i="1"/>
  <c r="F58" i="1"/>
  <c r="F74" i="1"/>
  <c r="F73" i="1"/>
  <c r="D85" i="1"/>
  <c r="D84" i="1"/>
  <c r="F87" i="1"/>
  <c r="F30" i="1"/>
  <c r="F29" i="1"/>
  <c r="F41" i="1"/>
  <c r="F44" i="1"/>
  <c r="F48" i="1"/>
  <c r="F47" i="1"/>
  <c r="E48" i="1"/>
  <c r="E47" i="1"/>
  <c r="E17" i="1"/>
  <c r="E22" i="1"/>
  <c r="E16" i="1"/>
  <c r="E30" i="1"/>
  <c r="E29" i="1"/>
  <c r="E41" i="1"/>
  <c r="E44" i="1"/>
  <c r="C41" i="1"/>
  <c r="D70" i="1"/>
  <c r="D69" i="1"/>
  <c r="C69" i="1"/>
  <c r="E55" i="1"/>
  <c r="E53" i="1"/>
  <c r="E52" i="1"/>
  <c r="E59" i="1"/>
  <c r="C59" i="1"/>
  <c r="E87" i="1"/>
  <c r="D87" i="1"/>
  <c r="C87" i="1"/>
  <c r="D74" i="1"/>
  <c r="D73" i="1"/>
  <c r="C73" i="1"/>
  <c r="C17" i="1"/>
  <c r="C44" i="1"/>
  <c r="D48" i="1"/>
  <c r="D47" i="1"/>
  <c r="C38" i="1"/>
  <c r="C63" i="1"/>
  <c r="C61" i="1"/>
  <c r="C92" i="1"/>
  <c r="C88" i="1"/>
  <c r="C86" i="1"/>
  <c r="C81" i="1"/>
  <c r="C76" i="1"/>
  <c r="C75" i="1"/>
  <c r="C72" i="1"/>
  <c r="C71" i="1"/>
  <c r="C68" i="1"/>
  <c r="C67" i="1"/>
  <c r="C65" i="1"/>
  <c r="C62" i="1"/>
  <c r="C56" i="1"/>
  <c r="C54" i="1"/>
  <c r="C51" i="1"/>
  <c r="C50" i="1"/>
  <c r="C49" i="1"/>
  <c r="C46" i="1"/>
  <c r="C45" i="1"/>
  <c r="C43" i="1"/>
  <c r="C42" i="1"/>
  <c r="C40" i="1"/>
  <c r="C39" i="1"/>
  <c r="C37" i="1"/>
  <c r="C36" i="1"/>
  <c r="C35" i="1"/>
  <c r="C34" i="1"/>
  <c r="C33" i="1"/>
  <c r="C32" i="1"/>
  <c r="C31" i="1"/>
  <c r="C28" i="1"/>
  <c r="C23" i="1"/>
  <c r="C21" i="1"/>
  <c r="C20" i="1"/>
  <c r="C19" i="1"/>
  <c r="C18" i="1"/>
  <c r="F55" i="1"/>
  <c r="F22" i="1"/>
  <c r="F17" i="1"/>
  <c r="F16" i="1"/>
  <c r="C48" i="1"/>
  <c r="C47" i="1"/>
  <c r="C80" i="1"/>
  <c r="C70" i="1"/>
  <c r="E58" i="1"/>
  <c r="F90" i="1"/>
  <c r="D58" i="1"/>
  <c r="C97" i="1"/>
  <c r="F78" i="1"/>
  <c r="C30" i="1"/>
  <c r="C58" i="1"/>
  <c r="C90" i="1"/>
  <c r="C79" i="1"/>
  <c r="D78" i="1"/>
  <c r="C53" i="1"/>
  <c r="C16" i="1"/>
  <c r="D15" i="1"/>
  <c r="C29" i="1"/>
  <c r="E15" i="1"/>
  <c r="F15" i="1"/>
  <c r="C84" i="1"/>
  <c r="F52" i="1"/>
  <c r="F89" i="1"/>
  <c r="F110" i="1"/>
  <c r="E78" i="1"/>
  <c r="E89" i="1"/>
  <c r="E110" i="1"/>
  <c r="D52" i="1"/>
  <c r="C52" i="1"/>
  <c r="C74" i="1"/>
  <c r="C22" i="1"/>
  <c r="C25" i="1"/>
  <c r="C15" i="1"/>
  <c r="C78" i="1"/>
  <c r="D89" i="1"/>
  <c r="D110" i="1"/>
  <c r="C110" i="1"/>
  <c r="C89" i="1"/>
</calcChain>
</file>

<file path=xl/sharedStrings.xml><?xml version="1.0" encoding="utf-8"?>
<sst xmlns="http://schemas.openxmlformats.org/spreadsheetml/2006/main" count="116" uniqueCount="114">
  <si>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</si>
  <si>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</si>
  <si>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</si>
  <si>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</si>
  <si>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</si>
  <si>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</si>
  <si>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</si>
  <si>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</si>
  <si>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</si>
  <si>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</si>
  <si>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</si>
  <si>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</si>
  <si>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</si>
  <si>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</si>
  <si>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</si>
  <si>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</si>
  <si>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</si>
  <si>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</si>
  <si>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</si>
  <si>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</si>
  <si>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</si>
  <si>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</si>
  <si>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</si>
  <si>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</si>
  <si>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</si>
  <si>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</si>
  <si>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</si>
  <si>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</si>
  <si>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</si>
  <si>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</si>
  <si>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</si>
  <si>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</si>
  <si>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</si>
  <si>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</si>
  <si>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</si>
  <si>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</si>
  <si>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</si>
  <si>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</si>
  <si>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</si>
  <si>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</si>
  <si>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</si>
  <si>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</si>
  <si>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</si>
  <si>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</si>
  <si>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</si>
  <si>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</si>
  <si>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</si>
  <si>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</si>
  <si>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</si>
  <si>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</si>
  <si>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</si>
  <si>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</si>
  <si>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</si>
  <si>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</si>
  <si>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</si>
  <si>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</si>
  <si>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</si>
  <si>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</si>
  <si>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</si>
  <si>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</si>
  <si>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</si>
  <si>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</si>
  <si>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</si>
  <si>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</si>
  <si>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</si>
  <si>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</si>
  <si>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</si>
  <si>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</si>
  <si>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</si>
  <si>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</si>
  <si>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</si>
  <si>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</si>
  <si>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</si>
  <si>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</si>
  <si>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</si>
  <si>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</si>
  <si>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</si>
  <si>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</si>
  <si>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</si>
  <si>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</si>
  <si>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</si>
  <si>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</si>
  <si>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</si>
  <si>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</si>
  <si>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</si>
  <si>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</si>
  <si>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здійснення природоохоронних заходів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</si>
  <si>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</si>
  <si>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</si>
  <si>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</si>
  <si>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</si>
  <si>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</si>
  <si>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</si>
  <si>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</si>
  <si>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Рентна плата за користування надрами</t>
  </si>
  <si>
    <t>Рентна плата за користування надрами для видобування корисних копалин загальнодержавного значення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</si>
  <si>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</si>
  <si>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</si>
  <si>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</si>
  <si>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</si>
  <si>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</si>
  <si>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</si>
  <si>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</si>
  <si>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Субвенція з місцевого бюджету на реалізацію проектів з реконструкції, капітального ремонту приймальних відділень в опорних закладах охорони здоров`я у госпітальних округах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</si>
  <si>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</si>
  <si>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Доходи місцевого бюджету  на 2021 рік</t>
  </si>
  <si>
    <t>(код бюжджету)</t>
  </si>
  <si>
    <t>08568000000</t>
  </si>
  <si>
    <t>Державне мито, пов`язане з видачею та оформленням закордонних паспортів  та паспортів громадян України</t>
  </si>
  <si>
    <t>Мелітопольський міський голова</t>
  </si>
  <si>
    <t>Іван ФЕДОРОВ</t>
  </si>
  <si>
    <t>до рішення 1 сесії</t>
  </si>
  <si>
    <t>від 17.12.2020 № 8/2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</si>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</sst>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Arial"/>
      <family val="2"/>
      <charset val="204"/>
    </font>
    <font>
      <b/>
      <u/>
      <sz val="10"/>
      <name val="Arial"/>
      <family val="2"/>
      <charset val="204"/>
    </font>
    <font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/>
    <xf numFmtId="0" fontId="8" fillId="0" borderId="2" xfId="0" applyFont="1" applyBorder="1"/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1" fillId="0" borderId="2" xfId="0" applyFont="1" applyBorder="1"/>
    <xf numFmtId="0" fontId="11" fillId="0" borderId="2" xfId="0" applyFont="1" applyBorder="1" applyAlignment="1">
      <alignment wrapText="1"/>
    </xf>
    <xf numFmtId="0" fontId="1" fillId="0" borderId="0" xfId="0" applyFont="1" applyBorder="1"/>
    <xf numFmtId="0" fontId="12" fillId="0" borderId="2" xfId="0" applyFont="1" applyBorder="1"/>
    <xf numFmtId="0" fontId="13" fillId="0" borderId="2" xfId="0" applyFont="1" applyBorder="1"/>
    <xf numFmtId="0" fontId="13" fillId="0" borderId="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4" fontId="1" fillId="0" borderId="0" xfId="0" applyNumberFormat="1" applyFont="1"/>
    <xf numFmtId="0" fontId="7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3" fillId="0" borderId="1" xfId="0" applyFont="1" applyBorder="1" applyAlignment="1"/>
    <xf numFmtId="0" fontId="14" fillId="0" borderId="1" xfId="0" applyFont="1" applyBorder="1" applyAlignment="1"/>
    <xf numFmtId="0" fontId="12" fillId="0" borderId="1" xfId="0" applyFont="1" applyBorder="1" applyAlignment="1"/>
    <xf numFmtId="0" fontId="14" fillId="0" borderId="1" xfId="1" applyFont="1" applyBorder="1" applyAlignment="1" applyProtection="1"/>
    <xf numFmtId="0" fontId="1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4" fillId="0" borderId="2" xfId="0" applyFont="1" applyBorder="1"/>
    <xf numFmtId="0" fontId="12" fillId="0" borderId="2" xfId="1" applyFont="1" applyBorder="1" applyAlignment="1" applyProtection="1"/>
    <xf numFmtId="4" fontId="12" fillId="0" borderId="0" xfId="0" applyNumberFormat="1" applyFont="1" applyFill="1" applyBorder="1"/>
    <xf numFmtId="4" fontId="11" fillId="0" borderId="0" xfId="0" applyNumberFormat="1" applyFont="1" applyFill="1" applyBorder="1"/>
    <xf numFmtId="0" fontId="1" fillId="0" borderId="0" xfId="0" applyFont="1" applyAlignment="1">
      <alignment horizontal="right"/>
    </xf>
    <xf numFmtId="0" fontId="15" fillId="0" borderId="0" xfId="0" applyFont="1"/>
    <xf numFmtId="0" fontId="16" fillId="0" borderId="1" xfId="0" applyFont="1" applyBorder="1" applyAlignment="1">
      <alignment horizontal="left" wrapText="1"/>
    </xf>
    <xf numFmtId="0" fontId="13" fillId="0" borderId="2" xfId="0" applyFont="1" applyBorder="1" applyAlignment="1">
      <alignment horizontal="right"/>
    </xf>
    <xf numFmtId="4" fontId="10" fillId="0" borderId="0" xfId="0" applyNumberFormat="1" applyFont="1"/>
    <xf numFmtId="0" fontId="10" fillId="0" borderId="0" xfId="0" applyFont="1"/>
    <xf numFmtId="4" fontId="13" fillId="0" borderId="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0" fontId="18" fillId="0" borderId="4" xfId="0" applyFont="1" applyBorder="1" applyAlignment="1">
      <alignment wrapText="1"/>
    </xf>
    <xf numFmtId="0" fontId="19" fillId="0" borderId="0" xfId="0" applyFont="1"/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/>
    <xf numFmtId="0" fontId="17" fillId="0" borderId="5" xfId="0" applyFont="1" applyBorder="1"/>
    <xf numFmtId="4" fontId="21" fillId="0" borderId="4" xfId="0" applyNumberFormat="1" applyFont="1" applyBorder="1" applyAlignment="1">
      <alignment horizontal="center"/>
    </xf>
    <xf numFmtId="4" fontId="21" fillId="0" borderId="6" xfId="0" applyNumberFormat="1" applyFont="1" applyBorder="1" applyAlignment="1">
      <alignment horizontal="center"/>
    </xf>
    <xf numFmtId="1" fontId="19" fillId="0" borderId="0" xfId="0" applyNumberFormat="1" applyFont="1"/>
    <xf numFmtId="4" fontId="19" fillId="0" borderId="0" xfId="0" applyNumberFormat="1" applyFont="1"/>
    <xf numFmtId="0" fontId="22" fillId="0" borderId="0" xfId="0" applyFont="1" applyAlignment="1">
      <alignment horizontal="center"/>
    </xf>
    <xf numFmtId="0" fontId="22" fillId="0" borderId="0" xfId="0" applyFont="1" applyAlignment="1"/>
    <xf numFmtId="49" fontId="15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Font="1" applyBorder="1"/>
    <xf numFmtId="4" fontId="11" fillId="0" borderId="1" xfId="0" applyNumberFormat="1" applyFont="1" applyFill="1" applyBorder="1" applyAlignment="1">
      <alignment horizontal="center"/>
    </xf>
    <xf numFmtId="1" fontId="11" fillId="0" borderId="2" xfId="0" applyNumberFormat="1" applyFont="1" applyBorder="1" applyAlignment="1">
      <alignment horizontal="right"/>
    </xf>
    <xf numFmtId="0" fontId="11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right"/>
    </xf>
    <xf numFmtId="0" fontId="17" fillId="0" borderId="1" xfId="0" applyFont="1" applyBorder="1" applyAlignment="1">
      <alignment wrapText="1"/>
    </xf>
    <xf numFmtId="0" fontId="12" fillId="0" borderId="1" xfId="0" applyFont="1" applyBorder="1"/>
    <xf numFmtId="4" fontId="11" fillId="2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right"/>
    </xf>
    <xf numFmtId="4" fontId="11" fillId="0" borderId="8" xfId="0" applyNumberFormat="1" applyFont="1" applyBorder="1" applyAlignment="1">
      <alignment horizontal="center"/>
    </xf>
    <xf numFmtId="4" fontId="11" fillId="2" borderId="9" xfId="0" applyNumberFormat="1" applyFont="1" applyFill="1" applyBorder="1" applyAlignment="1">
      <alignment horizontal="center"/>
    </xf>
    <xf numFmtId="0" fontId="17" fillId="0" borderId="7" xfId="0" applyFont="1" applyBorder="1" applyAlignment="1">
      <alignment horizontal="right"/>
    </xf>
    <xf numFmtId="4" fontId="21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/>
    </xf>
    <xf numFmtId="4" fontId="17" fillId="0" borderId="3" xfId="0" applyNumberFormat="1" applyFont="1" applyBorder="1" applyAlignment="1">
      <alignment horizontal="center"/>
    </xf>
    <xf numFmtId="0" fontId="24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5"/>
  <sheetViews>
    <sheetView tabSelected="1" zoomScaleNormal="100" workbookViewId="0">
      <selection activeCell="E4" sqref="E4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hidden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15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111</v>
      </c>
      <c r="F2" s="9"/>
    </row>
    <row r="3" spans="1:7" x14ac:dyDescent="0.2">
      <c r="C3" s="9"/>
      <c r="D3" s="9"/>
      <c r="E3" s="9" t="s">
        <v>15</v>
      </c>
      <c r="F3" s="9"/>
    </row>
    <row r="4" spans="1:7" x14ac:dyDescent="0.2">
      <c r="C4" s="3"/>
      <c r="D4" s="3"/>
      <c r="E4" s="3" t="s">
        <v>113</v>
      </c>
      <c r="F4" s="3"/>
    </row>
    <row r="5" spans="1:7" x14ac:dyDescent="0.2">
      <c r="A5" s="4"/>
      <c r="B5" s="5"/>
      <c r="C5" s="9"/>
      <c r="D5" s="9"/>
      <c r="E5" s="9" t="s">
        <v>112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4" t="s">
        <v>105</v>
      </c>
      <c r="B7" s="94"/>
      <c r="C7" s="94"/>
      <c r="D7" s="94"/>
      <c r="E7" s="94"/>
      <c r="F7" s="94"/>
      <c r="G7" s="6"/>
    </row>
    <row r="8" spans="1:7" ht="3.75" customHeight="1" x14ac:dyDescent="0.25">
      <c r="A8" s="70"/>
      <c r="B8" s="70"/>
      <c r="C8" s="70"/>
      <c r="D8" s="70"/>
      <c r="E8" s="70"/>
      <c r="F8" s="70"/>
      <c r="G8" s="6"/>
    </row>
    <row r="9" spans="1:7" s="40" customFormat="1" ht="18.600000000000001" customHeight="1" x14ac:dyDescent="0.2">
      <c r="A9" s="66"/>
      <c r="B9" s="69" t="s">
        <v>107</v>
      </c>
      <c r="C9" s="66"/>
      <c r="D9" s="66"/>
      <c r="E9" s="66"/>
      <c r="F9" s="66"/>
      <c r="G9" s="67"/>
    </row>
    <row r="10" spans="1:7" s="40" customFormat="1" ht="18.600000000000001" customHeight="1" x14ac:dyDescent="0.2">
      <c r="A10" s="66"/>
      <c r="B10" s="68" t="s">
        <v>106</v>
      </c>
      <c r="C10" s="66"/>
      <c r="D10" s="66"/>
      <c r="E10" s="66"/>
      <c r="F10" s="66"/>
      <c r="G10" s="67"/>
    </row>
    <row r="11" spans="1:7" ht="12" customHeight="1" thickBot="1" x14ac:dyDescent="0.3">
      <c r="A11" s="7"/>
      <c r="B11" s="8"/>
      <c r="C11" s="8"/>
      <c r="D11" s="8"/>
      <c r="E11" s="9"/>
      <c r="F11" s="39" t="s">
        <v>16</v>
      </c>
      <c r="G11" s="8"/>
    </row>
    <row r="12" spans="1:7" ht="1.1499999999999999" hidden="1" customHeight="1" thickBot="1" x14ac:dyDescent="0.3">
      <c r="F12" s="71"/>
    </row>
    <row r="13" spans="1:7" ht="27.75" customHeight="1" x14ac:dyDescent="0.2">
      <c r="A13" s="88" t="s">
        <v>0</v>
      </c>
      <c r="B13" s="90" t="s">
        <v>79</v>
      </c>
      <c r="C13" s="92" t="s">
        <v>80</v>
      </c>
      <c r="D13" s="92" t="s">
        <v>70</v>
      </c>
      <c r="E13" s="92" t="s">
        <v>14</v>
      </c>
      <c r="F13" s="96"/>
    </row>
    <row r="14" spans="1:7" ht="37.9" customHeight="1" x14ac:dyDescent="0.2">
      <c r="A14" s="89"/>
      <c r="B14" s="91"/>
      <c r="C14" s="93"/>
      <c r="D14" s="95"/>
      <c r="E14" s="10" t="s">
        <v>81</v>
      </c>
      <c r="F14" s="34" t="s">
        <v>17</v>
      </c>
    </row>
    <row r="15" spans="1:7" ht="15" customHeight="1" x14ac:dyDescent="0.2">
      <c r="A15" s="12">
        <v>10000000</v>
      </c>
      <c r="B15" s="11" t="s">
        <v>1</v>
      </c>
      <c r="C15" s="45">
        <f>SUM(D15+E15)</f>
        <v>724780000</v>
      </c>
      <c r="D15" s="46">
        <f>SUM(D16+D24+D27+D29)</f>
        <v>724590000</v>
      </c>
      <c r="E15" s="46">
        <f>SUM(E16+E27+E29+E47)</f>
        <v>190000</v>
      </c>
      <c r="F15" s="47">
        <f>SUM(+F27+F29+F47)</f>
        <v>0</v>
      </c>
      <c r="G15" s="23"/>
    </row>
    <row r="16" spans="1:7" ht="22.9" customHeight="1" x14ac:dyDescent="0.2">
      <c r="A16" s="12">
        <v>11000000</v>
      </c>
      <c r="B16" s="24" t="s">
        <v>2</v>
      </c>
      <c r="C16" s="45">
        <f t="shared" ref="C16:C79" si="0">SUM(D16+E16)</f>
        <v>469900000</v>
      </c>
      <c r="D16" s="46">
        <f>SUM(D17+D22)</f>
        <v>469900000</v>
      </c>
      <c r="E16" s="46">
        <f>SUM(E17+E22)</f>
        <v>0</v>
      </c>
      <c r="F16" s="47">
        <f>SUM(F17+F22)</f>
        <v>0</v>
      </c>
    </row>
    <row r="17" spans="1:252" ht="16.149999999999999" customHeight="1" x14ac:dyDescent="0.2">
      <c r="A17" s="20">
        <v>11010000</v>
      </c>
      <c r="B17" s="25" t="s">
        <v>52</v>
      </c>
      <c r="C17" s="45">
        <f t="shared" si="0"/>
        <v>468000000</v>
      </c>
      <c r="D17" s="45">
        <f>SUM(D18:D21)</f>
        <v>468000000</v>
      </c>
      <c r="E17" s="45">
        <f>SUM(E18:E21)</f>
        <v>0</v>
      </c>
      <c r="F17" s="48">
        <f>SUM(F18:F21)</f>
        <v>0</v>
      </c>
      <c r="G17" s="43"/>
    </row>
    <row r="18" spans="1:252" s="18" customFormat="1" ht="22.15" customHeight="1" x14ac:dyDescent="0.2">
      <c r="A18" s="19">
        <v>11010100</v>
      </c>
      <c r="B18" s="22" t="s">
        <v>50</v>
      </c>
      <c r="C18" s="45">
        <f t="shared" si="0"/>
        <v>416600000</v>
      </c>
      <c r="D18" s="49">
        <v>416600000</v>
      </c>
      <c r="E18" s="49">
        <v>0</v>
      </c>
      <c r="F18" s="50">
        <v>0</v>
      </c>
      <c r="G18" s="37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72"/>
      <c r="ES18" s="72"/>
      <c r="ET18" s="72"/>
      <c r="EU18" s="72"/>
      <c r="EV18" s="72"/>
      <c r="EW18" s="72"/>
      <c r="EX18" s="72"/>
      <c r="EY18" s="72"/>
      <c r="EZ18" s="72"/>
      <c r="FA18" s="72"/>
      <c r="FB18" s="72"/>
      <c r="FC18" s="72"/>
      <c r="FD18" s="72"/>
      <c r="FE18" s="72"/>
      <c r="FF18" s="72"/>
      <c r="FG18" s="72"/>
      <c r="FH18" s="72"/>
      <c r="FI18" s="72"/>
      <c r="FJ18" s="72"/>
      <c r="FK18" s="72"/>
      <c r="FL18" s="72"/>
      <c r="FM18" s="72"/>
      <c r="FN18" s="72"/>
      <c r="FO18" s="72"/>
      <c r="FP18" s="72"/>
      <c r="FQ18" s="72"/>
      <c r="FR18" s="72"/>
      <c r="FS18" s="72"/>
      <c r="FT18" s="72"/>
      <c r="FU18" s="72"/>
      <c r="FV18" s="72"/>
      <c r="FW18" s="72"/>
      <c r="FX18" s="72"/>
      <c r="FY18" s="72"/>
      <c r="FZ18" s="72"/>
      <c r="GA18" s="72"/>
      <c r="GB18" s="72"/>
      <c r="GC18" s="72"/>
      <c r="GD18" s="72"/>
      <c r="GE18" s="72"/>
      <c r="GF18" s="72"/>
      <c r="GG18" s="72"/>
      <c r="GH18" s="72"/>
      <c r="GI18" s="72"/>
      <c r="GJ18" s="72"/>
      <c r="GK18" s="72"/>
      <c r="GL18" s="72"/>
      <c r="GM18" s="72"/>
      <c r="GN18" s="72"/>
      <c r="GO18" s="72"/>
      <c r="GP18" s="72"/>
      <c r="GQ18" s="72"/>
      <c r="GR18" s="72"/>
      <c r="GS18" s="72"/>
      <c r="GT18" s="72"/>
      <c r="GU18" s="72"/>
      <c r="GV18" s="72"/>
      <c r="GW18" s="72"/>
      <c r="GX18" s="72"/>
      <c r="GY18" s="72"/>
      <c r="GZ18" s="72"/>
      <c r="HA18" s="72"/>
      <c r="HB18" s="72"/>
      <c r="HC18" s="72"/>
      <c r="HD18" s="72"/>
      <c r="HE18" s="72"/>
      <c r="HF18" s="72"/>
      <c r="HG18" s="72"/>
      <c r="HH18" s="72"/>
      <c r="HI18" s="72"/>
      <c r="HJ18" s="72"/>
      <c r="HK18" s="72"/>
      <c r="HL18" s="72"/>
      <c r="HM18" s="72"/>
      <c r="HN18" s="72"/>
      <c r="HO18" s="72"/>
      <c r="HP18" s="72"/>
      <c r="HQ18" s="72"/>
      <c r="HR18" s="72"/>
      <c r="HS18" s="72"/>
      <c r="HT18" s="72"/>
      <c r="HU18" s="72"/>
      <c r="HV18" s="72"/>
      <c r="HW18" s="72"/>
      <c r="HX18" s="72"/>
      <c r="HY18" s="72"/>
      <c r="HZ18" s="72"/>
      <c r="IA18" s="72"/>
      <c r="IB18" s="72"/>
      <c r="IC18" s="72"/>
      <c r="ID18" s="72"/>
      <c r="IE18" s="72"/>
      <c r="IF18" s="72"/>
      <c r="IG18" s="72"/>
      <c r="IH18" s="72"/>
      <c r="II18" s="72"/>
      <c r="IJ18" s="72"/>
      <c r="IK18" s="72"/>
      <c r="IL18" s="72"/>
      <c r="IM18" s="72"/>
      <c r="IN18" s="72"/>
      <c r="IO18" s="72"/>
      <c r="IP18" s="72"/>
      <c r="IQ18" s="72"/>
      <c r="IR18" s="72"/>
    </row>
    <row r="19" spans="1:252" s="18" customFormat="1" ht="44.45" customHeight="1" x14ac:dyDescent="0.2">
      <c r="A19" s="16">
        <v>11010200</v>
      </c>
      <c r="B19" s="26" t="s">
        <v>48</v>
      </c>
      <c r="C19" s="45">
        <f t="shared" si="0"/>
        <v>36000000</v>
      </c>
      <c r="D19" s="51">
        <v>36000000</v>
      </c>
      <c r="E19" s="51">
        <v>0</v>
      </c>
      <c r="F19" s="52">
        <v>0</v>
      </c>
      <c r="G19" s="38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  <c r="ER19" s="72"/>
      <c r="ES19" s="72"/>
      <c r="ET19" s="72"/>
      <c r="EU19" s="72"/>
      <c r="EV19" s="72"/>
      <c r="EW19" s="72"/>
      <c r="EX19" s="72"/>
      <c r="EY19" s="72"/>
      <c r="EZ19" s="72"/>
      <c r="FA19" s="72"/>
      <c r="FB19" s="72"/>
      <c r="FC19" s="72"/>
      <c r="FD19" s="72"/>
      <c r="FE19" s="72"/>
      <c r="FF19" s="72"/>
      <c r="FG19" s="72"/>
      <c r="FH19" s="72"/>
      <c r="FI19" s="72"/>
      <c r="FJ19" s="72"/>
      <c r="FK19" s="72"/>
      <c r="FL19" s="72"/>
      <c r="FM19" s="72"/>
      <c r="FN19" s="72"/>
      <c r="FO19" s="72"/>
      <c r="FP19" s="72"/>
      <c r="FQ19" s="72"/>
      <c r="FR19" s="72"/>
      <c r="FS19" s="72"/>
      <c r="FT19" s="72"/>
      <c r="FU19" s="72"/>
      <c r="FV19" s="72"/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/>
      <c r="GH19" s="72"/>
      <c r="GI19" s="72"/>
      <c r="GJ19" s="72"/>
      <c r="GK19" s="72"/>
      <c r="GL19" s="72"/>
      <c r="GM19" s="72"/>
      <c r="GN19" s="72"/>
      <c r="GO19" s="72"/>
      <c r="GP19" s="72"/>
      <c r="GQ19" s="72"/>
      <c r="GR19" s="72"/>
      <c r="GS19" s="72"/>
      <c r="GT19" s="72"/>
      <c r="GU19" s="72"/>
      <c r="GV19" s="72"/>
      <c r="GW19" s="72"/>
      <c r="GX19" s="72"/>
      <c r="GY19" s="72"/>
      <c r="GZ19" s="72"/>
      <c r="HA19" s="72"/>
      <c r="HB19" s="72"/>
      <c r="HC19" s="72"/>
      <c r="HD19" s="72"/>
      <c r="HE19" s="72"/>
      <c r="HF19" s="72"/>
      <c r="HG19" s="72"/>
      <c r="HH19" s="72"/>
      <c r="HI19" s="72"/>
      <c r="HJ19" s="72"/>
      <c r="HK19" s="72"/>
      <c r="HL19" s="72"/>
      <c r="HM19" s="72"/>
      <c r="HN19" s="72"/>
      <c r="HO19" s="72"/>
      <c r="HP19" s="72"/>
      <c r="HQ19" s="72"/>
      <c r="HR19" s="72"/>
      <c r="HS19" s="72"/>
      <c r="HT19" s="72"/>
      <c r="HU19" s="72"/>
      <c r="HV19" s="72"/>
      <c r="HW19" s="72"/>
      <c r="HX19" s="72"/>
      <c r="HY19" s="72"/>
      <c r="HZ19" s="72"/>
      <c r="IA19" s="72"/>
      <c r="IB19" s="72"/>
      <c r="IC19" s="72"/>
      <c r="ID19" s="72"/>
      <c r="IE19" s="72"/>
      <c r="IF19" s="72"/>
      <c r="IG19" s="72"/>
      <c r="IH19" s="72"/>
      <c r="II19" s="72"/>
      <c r="IJ19" s="72"/>
      <c r="IK19" s="72"/>
      <c r="IL19" s="72"/>
      <c r="IM19" s="72"/>
      <c r="IN19" s="72"/>
      <c r="IO19" s="72"/>
      <c r="IP19" s="72"/>
      <c r="IQ19" s="72"/>
      <c r="IR19" s="72"/>
    </row>
    <row r="20" spans="1:252" s="18" customFormat="1" ht="24" customHeight="1" x14ac:dyDescent="0.2">
      <c r="A20" s="16">
        <v>11010400</v>
      </c>
      <c r="B20" s="26" t="s">
        <v>51</v>
      </c>
      <c r="C20" s="45">
        <f t="shared" si="0"/>
        <v>7300000</v>
      </c>
      <c r="D20" s="51">
        <v>7300000</v>
      </c>
      <c r="E20" s="51">
        <v>0</v>
      </c>
      <c r="F20" s="52">
        <v>0</v>
      </c>
      <c r="G20" s="38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2"/>
      <c r="EK20" s="72"/>
      <c r="EL20" s="72"/>
      <c r="EM20" s="72"/>
      <c r="EN20" s="72"/>
      <c r="EO20" s="72"/>
      <c r="EP20" s="72"/>
      <c r="EQ20" s="72"/>
      <c r="ER20" s="72"/>
      <c r="ES20" s="72"/>
      <c r="ET20" s="72"/>
      <c r="EU20" s="72"/>
      <c r="EV20" s="72"/>
      <c r="EW20" s="72"/>
      <c r="EX20" s="72"/>
      <c r="EY20" s="72"/>
      <c r="EZ20" s="72"/>
      <c r="FA20" s="72"/>
      <c r="FB20" s="72"/>
      <c r="FC20" s="72"/>
      <c r="FD20" s="72"/>
      <c r="FE20" s="72"/>
      <c r="FF20" s="72"/>
      <c r="FG20" s="72"/>
      <c r="FH20" s="72"/>
      <c r="FI20" s="72"/>
      <c r="FJ20" s="72"/>
      <c r="FK20" s="72"/>
      <c r="FL20" s="72"/>
      <c r="FM20" s="72"/>
      <c r="FN20" s="72"/>
      <c r="FO20" s="72"/>
      <c r="FP20" s="72"/>
      <c r="FQ20" s="72"/>
      <c r="FR20" s="72"/>
      <c r="FS20" s="72"/>
      <c r="FT20" s="72"/>
      <c r="FU20" s="72"/>
      <c r="FV20" s="72"/>
      <c r="FW20" s="72"/>
      <c r="FX20" s="72"/>
      <c r="FY20" s="72"/>
      <c r="FZ20" s="72"/>
      <c r="GA20" s="72"/>
      <c r="GB20" s="72"/>
      <c r="GC20" s="72"/>
      <c r="GD20" s="72"/>
      <c r="GE20" s="72"/>
      <c r="GF20" s="72"/>
      <c r="GG20" s="72"/>
      <c r="GH20" s="72"/>
      <c r="GI20" s="72"/>
      <c r="GJ20" s="72"/>
      <c r="GK20" s="72"/>
      <c r="GL20" s="72"/>
      <c r="GM20" s="72"/>
      <c r="GN20" s="72"/>
      <c r="GO20" s="72"/>
      <c r="GP20" s="72"/>
      <c r="GQ20" s="72"/>
      <c r="GR20" s="72"/>
      <c r="GS20" s="72"/>
      <c r="GT20" s="72"/>
      <c r="GU20" s="72"/>
      <c r="GV20" s="72"/>
      <c r="GW20" s="72"/>
      <c r="GX20" s="72"/>
      <c r="GY20" s="72"/>
      <c r="GZ20" s="72"/>
      <c r="HA20" s="72"/>
      <c r="HB20" s="72"/>
      <c r="HC20" s="72"/>
      <c r="HD20" s="72"/>
      <c r="HE20" s="72"/>
      <c r="HF20" s="72"/>
      <c r="HG20" s="72"/>
      <c r="HH20" s="72"/>
      <c r="HI20" s="72"/>
      <c r="HJ20" s="72"/>
      <c r="HK20" s="72"/>
      <c r="HL20" s="72"/>
      <c r="HM20" s="72"/>
      <c r="HN20" s="72"/>
      <c r="HO20" s="72"/>
      <c r="HP20" s="72"/>
      <c r="HQ20" s="72"/>
      <c r="HR20" s="72"/>
      <c r="HS20" s="72"/>
      <c r="HT20" s="72"/>
      <c r="HU20" s="72"/>
      <c r="HV20" s="72"/>
      <c r="HW20" s="72"/>
      <c r="HX20" s="72"/>
      <c r="HY20" s="72"/>
      <c r="HZ20" s="72"/>
      <c r="IA20" s="72"/>
      <c r="IB20" s="72"/>
      <c r="IC20" s="72"/>
      <c r="ID20" s="72"/>
      <c r="IE20" s="72"/>
      <c r="IF20" s="72"/>
      <c r="IG20" s="72"/>
      <c r="IH20" s="72"/>
      <c r="II20" s="72"/>
      <c r="IJ20" s="72"/>
      <c r="IK20" s="72"/>
      <c r="IL20" s="72"/>
      <c r="IM20" s="72"/>
      <c r="IN20" s="72"/>
      <c r="IO20" s="72"/>
      <c r="IP20" s="72"/>
      <c r="IQ20" s="72"/>
      <c r="IR20" s="72"/>
    </row>
    <row r="21" spans="1:252" s="18" customFormat="1" ht="21.6" customHeight="1" x14ac:dyDescent="0.2">
      <c r="A21" s="16">
        <v>11010500</v>
      </c>
      <c r="B21" s="26" t="s">
        <v>49</v>
      </c>
      <c r="C21" s="45">
        <f t="shared" si="0"/>
        <v>8100000</v>
      </c>
      <c r="D21" s="51">
        <v>8100000</v>
      </c>
      <c r="E21" s="51">
        <v>0</v>
      </c>
      <c r="F21" s="52">
        <v>0</v>
      </c>
      <c r="G21" s="38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72"/>
      <c r="EI21" s="72"/>
      <c r="EJ21" s="72"/>
      <c r="EK21" s="72"/>
      <c r="EL21" s="72"/>
      <c r="EM21" s="72"/>
      <c r="EN21" s="72"/>
      <c r="EO21" s="72"/>
      <c r="EP21" s="72"/>
      <c r="EQ21" s="72"/>
      <c r="ER21" s="72"/>
      <c r="ES21" s="72"/>
      <c r="ET21" s="72"/>
      <c r="EU21" s="72"/>
      <c r="EV21" s="72"/>
      <c r="EW21" s="72"/>
      <c r="EX21" s="72"/>
      <c r="EY21" s="72"/>
      <c r="EZ21" s="72"/>
      <c r="FA21" s="72"/>
      <c r="FB21" s="72"/>
      <c r="FC21" s="72"/>
      <c r="FD21" s="72"/>
      <c r="FE21" s="72"/>
      <c r="FF21" s="72"/>
      <c r="FG21" s="72"/>
      <c r="FH21" s="72"/>
      <c r="FI21" s="72"/>
      <c r="FJ21" s="72"/>
      <c r="FK21" s="72"/>
      <c r="FL21" s="72"/>
      <c r="FM21" s="72"/>
      <c r="FN21" s="72"/>
      <c r="FO21" s="72"/>
      <c r="FP21" s="72"/>
      <c r="FQ21" s="72"/>
      <c r="FR21" s="72"/>
      <c r="FS21" s="72"/>
      <c r="FT21" s="72"/>
      <c r="FU21" s="72"/>
      <c r="FV21" s="72"/>
      <c r="FW21" s="72"/>
      <c r="FX21" s="72"/>
      <c r="FY21" s="72"/>
      <c r="FZ21" s="72"/>
      <c r="GA21" s="72"/>
      <c r="GB21" s="72"/>
      <c r="GC21" s="72"/>
      <c r="GD21" s="72"/>
      <c r="GE21" s="72"/>
      <c r="GF21" s="72"/>
      <c r="GG21" s="72"/>
      <c r="GH21" s="72"/>
      <c r="GI21" s="72"/>
      <c r="GJ21" s="72"/>
      <c r="GK21" s="72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2"/>
      <c r="HI21" s="72"/>
      <c r="HJ21" s="72"/>
      <c r="HK21" s="72"/>
      <c r="HL21" s="72"/>
      <c r="HM21" s="72"/>
      <c r="HN21" s="72"/>
      <c r="HO21" s="72"/>
      <c r="HP21" s="72"/>
      <c r="HQ21" s="72"/>
      <c r="HR21" s="72"/>
      <c r="HS21" s="72"/>
      <c r="HT21" s="72"/>
      <c r="HU21" s="72"/>
      <c r="HV21" s="72"/>
      <c r="HW21" s="72"/>
      <c r="HX21" s="72"/>
      <c r="HY21" s="72"/>
      <c r="HZ21" s="72"/>
      <c r="IA21" s="72"/>
      <c r="IB21" s="72"/>
      <c r="IC21" s="72"/>
      <c r="ID21" s="72"/>
      <c r="IE21" s="72"/>
      <c r="IF21" s="72"/>
      <c r="IG21" s="72"/>
      <c r="IH21" s="72"/>
      <c r="II21" s="72"/>
      <c r="IJ21" s="72"/>
      <c r="IK21" s="72"/>
      <c r="IL21" s="72"/>
      <c r="IM21" s="72"/>
      <c r="IN21" s="72"/>
      <c r="IO21" s="72"/>
      <c r="IP21" s="72"/>
      <c r="IQ21" s="72"/>
      <c r="IR21" s="72"/>
    </row>
    <row r="22" spans="1:252" x14ac:dyDescent="0.2">
      <c r="A22" s="20">
        <v>11020000</v>
      </c>
      <c r="B22" s="25" t="s">
        <v>22</v>
      </c>
      <c r="C22" s="45">
        <f t="shared" si="0"/>
        <v>1900000</v>
      </c>
      <c r="D22" s="45">
        <f>SUM(D23:D23)</f>
        <v>1900000</v>
      </c>
      <c r="E22" s="45">
        <f>SUM(E23:E23)</f>
        <v>0</v>
      </c>
      <c r="F22" s="48">
        <f>SUM(F23:F23)</f>
        <v>0</v>
      </c>
    </row>
    <row r="23" spans="1:252" ht="25.5" customHeight="1" x14ac:dyDescent="0.2">
      <c r="A23" s="13">
        <v>11020200</v>
      </c>
      <c r="B23" s="27" t="s">
        <v>29</v>
      </c>
      <c r="C23" s="45">
        <f t="shared" si="0"/>
        <v>1900000</v>
      </c>
      <c r="D23" s="51">
        <v>1900000</v>
      </c>
      <c r="E23" s="53">
        <v>0</v>
      </c>
      <c r="F23" s="54">
        <v>0</v>
      </c>
    </row>
    <row r="24" spans="1:252" ht="15" customHeight="1" x14ac:dyDescent="0.2">
      <c r="A24" s="20">
        <v>13000000</v>
      </c>
      <c r="B24" s="25" t="s">
        <v>93</v>
      </c>
      <c r="C24" s="45">
        <f t="shared" si="0"/>
        <v>20000</v>
      </c>
      <c r="D24" s="45">
        <f>SUM(D25)</f>
        <v>20000</v>
      </c>
      <c r="E24" s="53">
        <v>0</v>
      </c>
      <c r="F24" s="54">
        <v>0</v>
      </c>
    </row>
    <row r="25" spans="1:252" s="40" customFormat="1" ht="13.15" customHeight="1" x14ac:dyDescent="0.2">
      <c r="A25" s="20">
        <v>13030000</v>
      </c>
      <c r="B25" s="25" t="s">
        <v>94</v>
      </c>
      <c r="C25" s="45">
        <f t="shared" si="0"/>
        <v>20000</v>
      </c>
      <c r="D25" s="45">
        <f>SUM(D26)</f>
        <v>20000</v>
      </c>
      <c r="E25" s="51">
        <v>0</v>
      </c>
      <c r="F25" s="52">
        <v>0</v>
      </c>
    </row>
    <row r="26" spans="1:252" s="40" customFormat="1" ht="25.5" customHeight="1" x14ac:dyDescent="0.2">
      <c r="A26" s="16">
        <v>13030100</v>
      </c>
      <c r="B26" s="26" t="s">
        <v>95</v>
      </c>
      <c r="C26" s="45">
        <f t="shared" si="0"/>
        <v>20000</v>
      </c>
      <c r="D26" s="51">
        <v>20000</v>
      </c>
      <c r="E26" s="51">
        <v>0</v>
      </c>
      <c r="F26" s="52">
        <v>0</v>
      </c>
    </row>
    <row r="27" spans="1:252" x14ac:dyDescent="0.2">
      <c r="A27" s="20">
        <v>14000000</v>
      </c>
      <c r="B27" s="29" t="s">
        <v>54</v>
      </c>
      <c r="C27" s="45">
        <f>SUM(D27+E27)</f>
        <v>42000000</v>
      </c>
      <c r="D27" s="45">
        <f>SUM(D28)</f>
        <v>42000000</v>
      </c>
      <c r="E27" s="45">
        <f>SUM(E28)</f>
        <v>0</v>
      </c>
      <c r="F27" s="48">
        <v>0</v>
      </c>
      <c r="G27" s="23"/>
    </row>
    <row r="28" spans="1:252" ht="26.45" customHeight="1" x14ac:dyDescent="0.2">
      <c r="A28" s="20">
        <v>14040000</v>
      </c>
      <c r="B28" s="32" t="s">
        <v>55</v>
      </c>
      <c r="C28" s="45">
        <f t="shared" si="0"/>
        <v>42000000</v>
      </c>
      <c r="D28" s="45">
        <v>42000000</v>
      </c>
      <c r="E28" s="45">
        <v>0</v>
      </c>
      <c r="F28" s="48">
        <v>0</v>
      </c>
    </row>
    <row r="29" spans="1:252" x14ac:dyDescent="0.2">
      <c r="A29" s="35">
        <v>18000000</v>
      </c>
      <c r="B29" s="28" t="s">
        <v>56</v>
      </c>
      <c r="C29" s="45">
        <f t="shared" si="0"/>
        <v>212670000</v>
      </c>
      <c r="D29" s="45">
        <f>SUM(D30+D41+D44)</f>
        <v>212670000</v>
      </c>
      <c r="E29" s="45">
        <f>SUM(E30+E41+E44)</f>
        <v>0</v>
      </c>
      <c r="F29" s="48">
        <f>SUM(F30+F41+F44)</f>
        <v>0</v>
      </c>
    </row>
    <row r="30" spans="1:252" x14ac:dyDescent="0.2">
      <c r="A30" s="35">
        <v>18010000</v>
      </c>
      <c r="B30" s="29" t="s">
        <v>57</v>
      </c>
      <c r="C30" s="45">
        <f t="shared" si="0"/>
        <v>82600000</v>
      </c>
      <c r="D30" s="45">
        <f>SUM(D31:D40)</f>
        <v>82600000</v>
      </c>
      <c r="E30" s="45">
        <f>SUM(E31:E40)</f>
        <v>0</v>
      </c>
      <c r="F30" s="48">
        <f>SUM(F31:F40)</f>
        <v>0</v>
      </c>
      <c r="G30" s="23"/>
    </row>
    <row r="31" spans="1:252" ht="33.75" x14ac:dyDescent="0.2">
      <c r="A31" s="36">
        <v>18010100</v>
      </c>
      <c r="B31" s="22" t="s">
        <v>58</v>
      </c>
      <c r="C31" s="45">
        <f t="shared" si="0"/>
        <v>180000</v>
      </c>
      <c r="D31" s="51">
        <v>180000</v>
      </c>
      <c r="E31" s="51">
        <v>0</v>
      </c>
      <c r="F31" s="52">
        <v>0</v>
      </c>
      <c r="G31" s="23">
        <f>SUM(D31:D34)</f>
        <v>24000000</v>
      </c>
    </row>
    <row r="32" spans="1:252" ht="33.75" x14ac:dyDescent="0.2">
      <c r="A32" s="16">
        <v>18010200</v>
      </c>
      <c r="B32" s="22" t="s">
        <v>59</v>
      </c>
      <c r="C32" s="45">
        <f t="shared" si="0"/>
        <v>4520000</v>
      </c>
      <c r="D32" s="51">
        <v>4520000</v>
      </c>
      <c r="E32" s="51">
        <v>0</v>
      </c>
      <c r="F32" s="52">
        <v>0</v>
      </c>
    </row>
    <row r="33" spans="1:7" ht="33.75" x14ac:dyDescent="0.2">
      <c r="A33" s="16">
        <v>18010300</v>
      </c>
      <c r="B33" s="22" t="s">
        <v>60</v>
      </c>
      <c r="C33" s="45">
        <f t="shared" si="0"/>
        <v>8200000</v>
      </c>
      <c r="D33" s="51">
        <v>8200000</v>
      </c>
      <c r="E33" s="51">
        <v>0</v>
      </c>
      <c r="F33" s="52">
        <v>0</v>
      </c>
    </row>
    <row r="34" spans="1:7" ht="33.75" x14ac:dyDescent="0.2">
      <c r="A34" s="16">
        <v>18010400</v>
      </c>
      <c r="B34" s="22" t="s">
        <v>61</v>
      </c>
      <c r="C34" s="45">
        <f t="shared" si="0"/>
        <v>11100000</v>
      </c>
      <c r="D34" s="51">
        <v>11100000</v>
      </c>
      <c r="E34" s="51">
        <v>0</v>
      </c>
      <c r="F34" s="52">
        <v>0</v>
      </c>
      <c r="G34" s="43"/>
    </row>
    <row r="35" spans="1:7" x14ac:dyDescent="0.2">
      <c r="A35" s="16">
        <v>18010500</v>
      </c>
      <c r="B35" s="30" t="s">
        <v>18</v>
      </c>
      <c r="C35" s="45">
        <f t="shared" si="0"/>
        <v>19000000</v>
      </c>
      <c r="D35" s="51">
        <v>19000000</v>
      </c>
      <c r="E35" s="51">
        <v>0</v>
      </c>
      <c r="F35" s="52">
        <v>0</v>
      </c>
      <c r="G35" s="23">
        <f>SUM(D35:D38)</f>
        <v>57800000</v>
      </c>
    </row>
    <row r="36" spans="1:7" x14ac:dyDescent="0.2">
      <c r="A36" s="16">
        <v>18010600</v>
      </c>
      <c r="B36" s="30" t="s">
        <v>19</v>
      </c>
      <c r="C36" s="45">
        <f t="shared" si="0"/>
        <v>24000000</v>
      </c>
      <c r="D36" s="51">
        <v>24000000</v>
      </c>
      <c r="E36" s="51">
        <v>0</v>
      </c>
      <c r="F36" s="52">
        <v>0</v>
      </c>
    </row>
    <row r="37" spans="1:7" x14ac:dyDescent="0.2">
      <c r="A37" s="16">
        <v>18010700</v>
      </c>
      <c r="B37" s="30" t="s">
        <v>20</v>
      </c>
      <c r="C37" s="45">
        <f t="shared" si="0"/>
        <v>1300000</v>
      </c>
      <c r="D37" s="51">
        <v>1300000</v>
      </c>
      <c r="E37" s="51">
        <v>0</v>
      </c>
      <c r="F37" s="52">
        <v>0</v>
      </c>
      <c r="G37" s="23"/>
    </row>
    <row r="38" spans="1:7" x14ac:dyDescent="0.2">
      <c r="A38" s="16">
        <v>18010900</v>
      </c>
      <c r="B38" s="30" t="s">
        <v>21</v>
      </c>
      <c r="C38" s="45">
        <f t="shared" si="0"/>
        <v>13500000</v>
      </c>
      <c r="D38" s="51">
        <v>13500000</v>
      </c>
      <c r="E38" s="51">
        <v>0</v>
      </c>
      <c r="F38" s="52">
        <v>0</v>
      </c>
      <c r="G38" s="23"/>
    </row>
    <row r="39" spans="1:7" x14ac:dyDescent="0.2">
      <c r="A39" s="16">
        <v>18011000</v>
      </c>
      <c r="B39" s="30" t="s">
        <v>62</v>
      </c>
      <c r="C39" s="45">
        <f t="shared" si="0"/>
        <v>540000</v>
      </c>
      <c r="D39" s="51">
        <v>540000</v>
      </c>
      <c r="E39" s="51">
        <v>0</v>
      </c>
      <c r="F39" s="52">
        <v>0</v>
      </c>
      <c r="G39" s="23"/>
    </row>
    <row r="40" spans="1:7" x14ac:dyDescent="0.2">
      <c r="A40" s="16">
        <v>18011100</v>
      </c>
      <c r="B40" s="30" t="s">
        <v>63</v>
      </c>
      <c r="C40" s="45">
        <f t="shared" si="0"/>
        <v>260000</v>
      </c>
      <c r="D40" s="51">
        <v>260000</v>
      </c>
      <c r="E40" s="51">
        <v>0</v>
      </c>
      <c r="F40" s="52">
        <v>0</v>
      </c>
    </row>
    <row r="41" spans="1:7" x14ac:dyDescent="0.2">
      <c r="A41" s="20">
        <v>18030000</v>
      </c>
      <c r="B41" s="31" t="s">
        <v>28</v>
      </c>
      <c r="C41" s="45">
        <f t="shared" si="0"/>
        <v>70000</v>
      </c>
      <c r="D41" s="45">
        <f>SUM(D42:D43)</f>
        <v>70000</v>
      </c>
      <c r="E41" s="45">
        <f>SUM(E42:E43)</f>
        <v>0</v>
      </c>
      <c r="F41" s="48">
        <f>SUM(F42:F43)</f>
        <v>0</v>
      </c>
      <c r="G41" s="43"/>
    </row>
    <row r="42" spans="1:7" x14ac:dyDescent="0.2">
      <c r="A42" s="16">
        <v>18030100</v>
      </c>
      <c r="B42" s="22" t="s">
        <v>30</v>
      </c>
      <c r="C42" s="45">
        <f t="shared" si="0"/>
        <v>25000</v>
      </c>
      <c r="D42" s="51">
        <v>25000</v>
      </c>
      <c r="E42" s="51">
        <v>0</v>
      </c>
      <c r="F42" s="52">
        <v>0</v>
      </c>
    </row>
    <row r="43" spans="1:7" x14ac:dyDescent="0.2">
      <c r="A43" s="16">
        <v>18030200</v>
      </c>
      <c r="B43" s="22" t="s">
        <v>31</v>
      </c>
      <c r="C43" s="45">
        <f t="shared" si="0"/>
        <v>45000</v>
      </c>
      <c r="D43" s="51">
        <v>45000</v>
      </c>
      <c r="E43" s="51">
        <v>0</v>
      </c>
      <c r="F43" s="52">
        <v>0</v>
      </c>
    </row>
    <row r="44" spans="1:7" x14ac:dyDescent="0.2">
      <c r="A44" s="20">
        <v>18050000</v>
      </c>
      <c r="B44" s="25" t="s">
        <v>32</v>
      </c>
      <c r="C44" s="45">
        <f t="shared" si="0"/>
        <v>130000000</v>
      </c>
      <c r="D44" s="46">
        <f>SUM(D45:D46)</f>
        <v>130000000</v>
      </c>
      <c r="E44" s="46">
        <f>SUM(E45:E46)</f>
        <v>0</v>
      </c>
      <c r="F44" s="47">
        <f>SUM(F45:F46)</f>
        <v>0</v>
      </c>
      <c r="G44" s="44"/>
    </row>
    <row r="45" spans="1:7" x14ac:dyDescent="0.2">
      <c r="A45" s="16">
        <v>18050300</v>
      </c>
      <c r="B45" s="26" t="s">
        <v>33</v>
      </c>
      <c r="C45" s="45">
        <f t="shared" si="0"/>
        <v>19800000</v>
      </c>
      <c r="D45" s="53">
        <v>19800000</v>
      </c>
      <c r="E45" s="53">
        <v>0</v>
      </c>
      <c r="F45" s="54">
        <v>0</v>
      </c>
    </row>
    <row r="46" spans="1:7" x14ac:dyDescent="0.2">
      <c r="A46" s="16">
        <v>18050400</v>
      </c>
      <c r="B46" s="26" t="s">
        <v>34</v>
      </c>
      <c r="C46" s="45">
        <f t="shared" si="0"/>
        <v>110200000</v>
      </c>
      <c r="D46" s="53">
        <v>110200000</v>
      </c>
      <c r="E46" s="53">
        <v>0</v>
      </c>
      <c r="F46" s="54">
        <v>0</v>
      </c>
    </row>
    <row r="47" spans="1:7" x14ac:dyDescent="0.2">
      <c r="A47" s="20">
        <v>19000000</v>
      </c>
      <c r="B47" s="25" t="s">
        <v>35</v>
      </c>
      <c r="C47" s="45">
        <f>SUM(C48)</f>
        <v>190000</v>
      </c>
      <c r="D47" s="45">
        <f>SUM(D48)</f>
        <v>0</v>
      </c>
      <c r="E47" s="45">
        <f>SUM(E48)</f>
        <v>190000</v>
      </c>
      <c r="F47" s="48">
        <f>SUM(F48)</f>
        <v>0</v>
      </c>
    </row>
    <row r="48" spans="1:7" x14ac:dyDescent="0.2">
      <c r="A48" s="20">
        <v>19010000</v>
      </c>
      <c r="B48" s="25" t="s">
        <v>43</v>
      </c>
      <c r="C48" s="45">
        <f t="shared" si="0"/>
        <v>190000</v>
      </c>
      <c r="D48" s="45">
        <f>SUM(D49:D51)</f>
        <v>0</v>
      </c>
      <c r="E48" s="45">
        <f>SUM(E49:E51)</f>
        <v>190000</v>
      </c>
      <c r="F48" s="48">
        <f>SUM(F49:F51)</f>
        <v>0</v>
      </c>
    </row>
    <row r="49" spans="1:7" ht="23.45" customHeight="1" x14ac:dyDescent="0.2">
      <c r="A49" s="16">
        <v>19010100</v>
      </c>
      <c r="B49" s="26" t="s">
        <v>44</v>
      </c>
      <c r="C49" s="45">
        <f t="shared" si="0"/>
        <v>160000</v>
      </c>
      <c r="D49" s="51">
        <v>0</v>
      </c>
      <c r="E49" s="51">
        <v>160000</v>
      </c>
      <c r="F49" s="54">
        <v>0</v>
      </c>
    </row>
    <row r="50" spans="1:7" ht="24" customHeight="1" x14ac:dyDescent="0.2">
      <c r="A50" s="16">
        <v>19010200</v>
      </c>
      <c r="B50" s="26" t="s">
        <v>45</v>
      </c>
      <c r="C50" s="45">
        <f t="shared" si="0"/>
        <v>10000</v>
      </c>
      <c r="D50" s="51">
        <v>0</v>
      </c>
      <c r="E50" s="51">
        <v>10000</v>
      </c>
      <c r="F50" s="54">
        <v>0</v>
      </c>
    </row>
    <row r="51" spans="1:7" ht="36" customHeight="1" x14ac:dyDescent="0.2">
      <c r="A51" s="16">
        <v>19010300</v>
      </c>
      <c r="B51" s="26" t="s">
        <v>46</v>
      </c>
      <c r="C51" s="45">
        <f t="shared" si="0"/>
        <v>20000</v>
      </c>
      <c r="D51" s="51">
        <v>0</v>
      </c>
      <c r="E51" s="51">
        <v>20000</v>
      </c>
      <c r="F51" s="54">
        <v>0</v>
      </c>
    </row>
    <row r="52" spans="1:7" x14ac:dyDescent="0.2">
      <c r="A52" s="12">
        <v>20000000</v>
      </c>
      <c r="B52" s="24" t="s">
        <v>3</v>
      </c>
      <c r="C52" s="45">
        <f t="shared" si="0"/>
        <v>41926858</v>
      </c>
      <c r="D52" s="45">
        <f>SUM(D53+D58+D69+D73)</f>
        <v>15390000</v>
      </c>
      <c r="E52" s="45">
        <f>SUM(E53+E58+E69+E73)</f>
        <v>26536858</v>
      </c>
      <c r="F52" s="48">
        <f>SUM(F53+F58+F69+F73)</f>
        <v>0</v>
      </c>
    </row>
    <row r="53" spans="1:7" x14ac:dyDescent="0.2">
      <c r="A53" s="12">
        <v>21000000</v>
      </c>
      <c r="B53" s="24" t="s">
        <v>4</v>
      </c>
      <c r="C53" s="45">
        <f t="shared" si="0"/>
        <v>1080000</v>
      </c>
      <c r="D53" s="45">
        <f>SUM(D54+D55)</f>
        <v>1080000</v>
      </c>
      <c r="E53" s="45">
        <f>SUM(E54:E55)</f>
        <v>0</v>
      </c>
      <c r="F53" s="48">
        <f>SUM(F54)</f>
        <v>0</v>
      </c>
      <c r="G53" s="44"/>
    </row>
    <row r="54" spans="1:7" ht="33.75" x14ac:dyDescent="0.2">
      <c r="A54" s="16">
        <v>21010300</v>
      </c>
      <c r="B54" s="26" t="s">
        <v>53</v>
      </c>
      <c r="C54" s="45">
        <f t="shared" si="0"/>
        <v>480000</v>
      </c>
      <c r="D54" s="53">
        <v>480000</v>
      </c>
      <c r="E54" s="51">
        <v>0</v>
      </c>
      <c r="F54" s="54">
        <v>0</v>
      </c>
    </row>
    <row r="55" spans="1:7" ht="15.6" customHeight="1" x14ac:dyDescent="0.2">
      <c r="A55" s="20">
        <v>21080000</v>
      </c>
      <c r="B55" s="25" t="s">
        <v>5</v>
      </c>
      <c r="C55" s="45">
        <f t="shared" si="0"/>
        <v>600000</v>
      </c>
      <c r="D55" s="45">
        <f>SUM(D56:D57)</f>
        <v>600000</v>
      </c>
      <c r="E55" s="45">
        <f>SUM(E56:E56)</f>
        <v>0</v>
      </c>
      <c r="F55" s="48">
        <f>SUM(F56:F56)</f>
        <v>0</v>
      </c>
      <c r="G55" s="44"/>
    </row>
    <row r="56" spans="1:7" ht="15" customHeight="1" x14ac:dyDescent="0.2">
      <c r="A56" s="13">
        <v>21081100</v>
      </c>
      <c r="B56" s="27" t="s">
        <v>23</v>
      </c>
      <c r="C56" s="45">
        <f t="shared" si="0"/>
        <v>400000</v>
      </c>
      <c r="D56" s="53">
        <v>400000</v>
      </c>
      <c r="E56" s="51">
        <v>0</v>
      </c>
      <c r="F56" s="54">
        <v>0</v>
      </c>
    </row>
    <row r="57" spans="1:7" ht="33.75" x14ac:dyDescent="0.2">
      <c r="A57" s="13">
        <v>21081500</v>
      </c>
      <c r="B57" s="27" t="s">
        <v>88</v>
      </c>
      <c r="C57" s="45">
        <f t="shared" si="0"/>
        <v>200000</v>
      </c>
      <c r="D57" s="53">
        <v>200000</v>
      </c>
      <c r="E57" s="51">
        <v>0</v>
      </c>
      <c r="F57" s="54">
        <v>0</v>
      </c>
    </row>
    <row r="58" spans="1:7" ht="22.9" customHeight="1" x14ac:dyDescent="0.2">
      <c r="A58" s="12">
        <v>22000000</v>
      </c>
      <c r="B58" s="24" t="s">
        <v>36</v>
      </c>
      <c r="C58" s="45">
        <f t="shared" si="0"/>
        <v>8010000</v>
      </c>
      <c r="D58" s="45">
        <f>SUM(D59+D64+D66)</f>
        <v>8010000</v>
      </c>
      <c r="E58" s="45">
        <f>SUM(E59+E64+E66)</f>
        <v>0</v>
      </c>
      <c r="F58" s="48">
        <f>SUM(F59+F64+F66)</f>
        <v>0</v>
      </c>
    </row>
    <row r="59" spans="1:7" x14ac:dyDescent="0.2">
      <c r="A59" s="20">
        <v>22010000</v>
      </c>
      <c r="B59" s="25" t="s">
        <v>64</v>
      </c>
      <c r="C59" s="45">
        <f t="shared" si="0"/>
        <v>7350000</v>
      </c>
      <c r="D59" s="45">
        <f>SUM(D60:D63)</f>
        <v>7350000</v>
      </c>
      <c r="E59" s="45">
        <f>SUM(E61:E63)</f>
        <v>0</v>
      </c>
      <c r="F59" s="48">
        <f>SUM(F61:F63)</f>
        <v>0</v>
      </c>
      <c r="G59" s="44"/>
    </row>
    <row r="60" spans="1:7" s="40" customFormat="1" ht="45" x14ac:dyDescent="0.2">
      <c r="A60" s="16">
        <v>22010200</v>
      </c>
      <c r="B60" s="26" t="s">
        <v>83</v>
      </c>
      <c r="C60" s="45">
        <f>SUM(D60)</f>
        <v>100000</v>
      </c>
      <c r="D60" s="51">
        <v>100000</v>
      </c>
      <c r="E60" s="51">
        <v>0</v>
      </c>
      <c r="F60" s="52">
        <v>0</v>
      </c>
      <c r="G60" s="44"/>
    </row>
    <row r="61" spans="1:7" ht="22.5" x14ac:dyDescent="0.2">
      <c r="A61" s="16">
        <v>22010300</v>
      </c>
      <c r="B61" s="26" t="s">
        <v>71</v>
      </c>
      <c r="C61" s="45">
        <f t="shared" si="0"/>
        <v>450000</v>
      </c>
      <c r="D61" s="51">
        <v>450000</v>
      </c>
      <c r="E61" s="51">
        <v>0</v>
      </c>
      <c r="F61" s="52">
        <v>0</v>
      </c>
    </row>
    <row r="62" spans="1:7" ht="14.25" customHeight="1" x14ac:dyDescent="0.2">
      <c r="A62" s="16">
        <v>22012500</v>
      </c>
      <c r="B62" s="26" t="s">
        <v>65</v>
      </c>
      <c r="C62" s="45">
        <f t="shared" si="0"/>
        <v>6000000</v>
      </c>
      <c r="D62" s="51">
        <v>6000000</v>
      </c>
      <c r="E62" s="51">
        <v>0</v>
      </c>
      <c r="F62" s="52">
        <v>0</v>
      </c>
    </row>
    <row r="63" spans="1:7" ht="22.15" customHeight="1" x14ac:dyDescent="0.2">
      <c r="A63" s="16">
        <v>22012600</v>
      </c>
      <c r="B63" s="26" t="s">
        <v>72</v>
      </c>
      <c r="C63" s="45">
        <f t="shared" si="0"/>
        <v>800000</v>
      </c>
      <c r="D63" s="51">
        <v>800000</v>
      </c>
      <c r="E63" s="51">
        <v>0</v>
      </c>
      <c r="F63" s="52">
        <v>0</v>
      </c>
    </row>
    <row r="64" spans="1:7" ht="24" customHeight="1" x14ac:dyDescent="0.2">
      <c r="A64" s="20">
        <v>22080000</v>
      </c>
      <c r="B64" s="25" t="s">
        <v>37</v>
      </c>
      <c r="C64" s="45">
        <f t="shared" si="0"/>
        <v>600000</v>
      </c>
      <c r="D64" s="46">
        <f>SUM(D65)</f>
        <v>600000</v>
      </c>
      <c r="E64" s="45">
        <f>SUM(E65)</f>
        <v>0</v>
      </c>
      <c r="F64" s="47">
        <f>SUM(F65)</f>
        <v>0</v>
      </c>
      <c r="G64" s="44"/>
    </row>
    <row r="65" spans="1:7" ht="33.75" x14ac:dyDescent="0.2">
      <c r="A65" s="17">
        <v>22080400</v>
      </c>
      <c r="B65" s="27" t="s">
        <v>38</v>
      </c>
      <c r="C65" s="45">
        <f t="shared" si="0"/>
        <v>600000</v>
      </c>
      <c r="D65" s="53">
        <v>600000</v>
      </c>
      <c r="E65" s="51">
        <v>0</v>
      </c>
      <c r="F65" s="52">
        <v>0</v>
      </c>
    </row>
    <row r="66" spans="1:7" x14ac:dyDescent="0.2">
      <c r="A66" s="20">
        <v>22090000</v>
      </c>
      <c r="B66" s="25" t="s">
        <v>6</v>
      </c>
      <c r="C66" s="45">
        <f t="shared" si="0"/>
        <v>60000</v>
      </c>
      <c r="D66" s="46">
        <f>SUM(D67:D68)</f>
        <v>60000</v>
      </c>
      <c r="E66" s="45">
        <f>SUM(E67:E68)</f>
        <v>0</v>
      </c>
      <c r="F66" s="47">
        <f>SUM(F67:F68)</f>
        <v>0</v>
      </c>
      <c r="G66" s="44"/>
    </row>
    <row r="67" spans="1:7" ht="33" customHeight="1" x14ac:dyDescent="0.2">
      <c r="A67" s="16">
        <v>22090100</v>
      </c>
      <c r="B67" s="26" t="s">
        <v>24</v>
      </c>
      <c r="C67" s="45">
        <f t="shared" si="0"/>
        <v>28000</v>
      </c>
      <c r="D67" s="53">
        <v>28000</v>
      </c>
      <c r="E67" s="51">
        <v>0</v>
      </c>
      <c r="F67" s="52">
        <v>0</v>
      </c>
    </row>
    <row r="68" spans="1:7" ht="22.9" customHeight="1" x14ac:dyDescent="0.2">
      <c r="A68" s="19">
        <v>22090400</v>
      </c>
      <c r="B68" s="26" t="s">
        <v>108</v>
      </c>
      <c r="C68" s="45">
        <f t="shared" si="0"/>
        <v>32000</v>
      </c>
      <c r="D68" s="53">
        <v>32000</v>
      </c>
      <c r="E68" s="51">
        <v>0</v>
      </c>
      <c r="F68" s="54">
        <v>0</v>
      </c>
    </row>
    <row r="69" spans="1:7" ht="14.25" customHeight="1" x14ac:dyDescent="0.2">
      <c r="A69" s="12">
        <v>24000000</v>
      </c>
      <c r="B69" s="24" t="s">
        <v>7</v>
      </c>
      <c r="C69" s="45">
        <f t="shared" si="0"/>
        <v>6310000</v>
      </c>
      <c r="D69" s="45">
        <f>SUM(D70)</f>
        <v>6300000</v>
      </c>
      <c r="E69" s="45">
        <f>SUM(E70)</f>
        <v>10000</v>
      </c>
      <c r="F69" s="48">
        <f>SUM(F70)</f>
        <v>0</v>
      </c>
      <c r="G69" s="44"/>
    </row>
    <row r="70" spans="1:7" ht="12.75" customHeight="1" x14ac:dyDescent="0.2">
      <c r="A70" s="20">
        <v>24060000</v>
      </c>
      <c r="B70" s="25" t="s">
        <v>5</v>
      </c>
      <c r="C70" s="45">
        <f t="shared" si="0"/>
        <v>6310000</v>
      </c>
      <c r="D70" s="45">
        <f>SUM(D71:D72)</f>
        <v>6300000</v>
      </c>
      <c r="E70" s="45">
        <f>SUM(E71:E72)</f>
        <v>10000</v>
      </c>
      <c r="F70" s="48">
        <f>SUM(F71:F72)</f>
        <v>0</v>
      </c>
    </row>
    <row r="71" spans="1:7" x14ac:dyDescent="0.2">
      <c r="A71" s="13">
        <v>24060300</v>
      </c>
      <c r="B71" s="27" t="s">
        <v>5</v>
      </c>
      <c r="C71" s="45">
        <f t="shared" si="0"/>
        <v>6300000</v>
      </c>
      <c r="D71" s="51">
        <v>6300000</v>
      </c>
      <c r="E71" s="51">
        <v>0</v>
      </c>
      <c r="F71" s="52">
        <v>0</v>
      </c>
    </row>
    <row r="72" spans="1:7" ht="36.6" customHeight="1" x14ac:dyDescent="0.2">
      <c r="A72" s="15">
        <v>24062100</v>
      </c>
      <c r="B72" s="27" t="s">
        <v>25</v>
      </c>
      <c r="C72" s="45">
        <f t="shared" si="0"/>
        <v>10000</v>
      </c>
      <c r="D72" s="53">
        <v>0</v>
      </c>
      <c r="E72" s="51">
        <v>10000</v>
      </c>
      <c r="F72" s="54">
        <v>0</v>
      </c>
    </row>
    <row r="73" spans="1:7" ht="13.9" customHeight="1" x14ac:dyDescent="0.2">
      <c r="A73" s="14">
        <v>25000000</v>
      </c>
      <c r="B73" s="24" t="s">
        <v>8</v>
      </c>
      <c r="C73" s="45">
        <f t="shared" si="0"/>
        <v>26526858</v>
      </c>
      <c r="D73" s="46">
        <f>SUM(D74)</f>
        <v>0</v>
      </c>
      <c r="E73" s="55">
        <f>SUM(E74)</f>
        <v>26526858</v>
      </c>
      <c r="F73" s="48">
        <f>SUM(F74)</f>
        <v>0</v>
      </c>
    </row>
    <row r="74" spans="1:7" ht="24.6" customHeight="1" x14ac:dyDescent="0.2">
      <c r="A74" s="16">
        <v>25010000</v>
      </c>
      <c r="B74" s="26" t="s">
        <v>40</v>
      </c>
      <c r="C74" s="45">
        <f t="shared" si="0"/>
        <v>26526858</v>
      </c>
      <c r="D74" s="53">
        <f>SUM(D75:D76)</f>
        <v>0</v>
      </c>
      <c r="E74" s="73">
        <f>SUM(E75:E77)</f>
        <v>26526858</v>
      </c>
      <c r="F74" s="54">
        <f>SUM(F75:F76)</f>
        <v>0</v>
      </c>
    </row>
    <row r="75" spans="1:7" ht="26.45" customHeight="1" x14ac:dyDescent="0.2">
      <c r="A75" s="16">
        <v>25010100</v>
      </c>
      <c r="B75" s="26" t="s">
        <v>41</v>
      </c>
      <c r="C75" s="45">
        <f t="shared" si="0"/>
        <v>24619458</v>
      </c>
      <c r="D75" s="53">
        <v>0</v>
      </c>
      <c r="E75" s="73">
        <v>24619458</v>
      </c>
      <c r="F75" s="52">
        <v>0</v>
      </c>
    </row>
    <row r="76" spans="1:7" ht="24.6" customHeight="1" x14ac:dyDescent="0.2">
      <c r="A76" s="16">
        <v>25010300</v>
      </c>
      <c r="B76" s="26" t="s">
        <v>97</v>
      </c>
      <c r="C76" s="45">
        <f t="shared" si="0"/>
        <v>1900400</v>
      </c>
      <c r="D76" s="53">
        <v>0</v>
      </c>
      <c r="E76" s="73">
        <f>1811300+89100</f>
        <v>1900400</v>
      </c>
      <c r="F76" s="52">
        <v>0</v>
      </c>
    </row>
    <row r="77" spans="1:7" ht="27" customHeight="1" x14ac:dyDescent="0.2">
      <c r="A77" s="16">
        <v>25010400</v>
      </c>
      <c r="B77" s="26" t="s">
        <v>96</v>
      </c>
      <c r="C77" s="45">
        <f t="shared" si="0"/>
        <v>7000</v>
      </c>
      <c r="D77" s="53">
        <v>0</v>
      </c>
      <c r="E77" s="73">
        <v>7000</v>
      </c>
      <c r="F77" s="52">
        <v>0</v>
      </c>
    </row>
    <row r="78" spans="1:7" ht="15.75" customHeight="1" x14ac:dyDescent="0.2">
      <c r="A78" s="14">
        <v>30000000</v>
      </c>
      <c r="B78" s="24" t="s">
        <v>9</v>
      </c>
      <c r="C78" s="45">
        <f t="shared" si="0"/>
        <v>2520000</v>
      </c>
      <c r="D78" s="45">
        <f>D79+D84</f>
        <v>20000</v>
      </c>
      <c r="E78" s="45">
        <f>SUM(E79+E84)</f>
        <v>2500000</v>
      </c>
      <c r="F78" s="48">
        <f>SUM(F79+F84)</f>
        <v>2500000</v>
      </c>
      <c r="G78" s="44"/>
    </row>
    <row r="79" spans="1:7" ht="19.5" customHeight="1" x14ac:dyDescent="0.2">
      <c r="A79" s="20">
        <v>31000000</v>
      </c>
      <c r="B79" s="28" t="s">
        <v>26</v>
      </c>
      <c r="C79" s="45">
        <f t="shared" si="0"/>
        <v>1020000</v>
      </c>
      <c r="D79" s="45">
        <f>SUM(D80+D82)</f>
        <v>20000</v>
      </c>
      <c r="E79" s="45">
        <f>SUM(F79)</f>
        <v>1000000</v>
      </c>
      <c r="F79" s="48">
        <f>SUM(F80:F83)</f>
        <v>1000000</v>
      </c>
    </row>
    <row r="80" spans="1:7" ht="46.5" customHeight="1" x14ac:dyDescent="0.2">
      <c r="A80" s="21">
        <v>31010000</v>
      </c>
      <c r="B80" s="32" t="s">
        <v>42</v>
      </c>
      <c r="C80" s="45">
        <f t="shared" ref="C80:C92" si="1">SUM(D80+E80)</f>
        <v>16000</v>
      </c>
      <c r="D80" s="51">
        <f>SUM(D81)</f>
        <v>16000</v>
      </c>
      <c r="E80" s="51">
        <v>0</v>
      </c>
      <c r="F80" s="54">
        <v>0</v>
      </c>
    </row>
    <row r="81" spans="1:8" ht="49.9" customHeight="1" x14ac:dyDescent="0.2">
      <c r="A81" s="17">
        <v>31010200</v>
      </c>
      <c r="B81" s="22" t="s">
        <v>39</v>
      </c>
      <c r="C81" s="45">
        <f t="shared" si="1"/>
        <v>16000</v>
      </c>
      <c r="D81" s="51">
        <v>16000</v>
      </c>
      <c r="E81" s="51">
        <v>0</v>
      </c>
      <c r="F81" s="54">
        <v>0</v>
      </c>
    </row>
    <row r="82" spans="1:8" ht="24.6" customHeight="1" x14ac:dyDescent="0.2">
      <c r="A82" s="21">
        <v>31020000</v>
      </c>
      <c r="B82" s="32" t="s">
        <v>47</v>
      </c>
      <c r="C82" s="45">
        <f t="shared" si="1"/>
        <v>4000</v>
      </c>
      <c r="D82" s="55">
        <v>4000</v>
      </c>
      <c r="E82" s="45">
        <v>0</v>
      </c>
      <c r="F82" s="48">
        <v>0</v>
      </c>
    </row>
    <row r="83" spans="1:8" ht="24.6" customHeight="1" x14ac:dyDescent="0.2">
      <c r="A83" s="21">
        <v>31030000</v>
      </c>
      <c r="B83" s="32" t="s">
        <v>89</v>
      </c>
      <c r="C83" s="45">
        <f t="shared" si="1"/>
        <v>1000000</v>
      </c>
      <c r="D83" s="55">
        <v>0</v>
      </c>
      <c r="E83" s="45">
        <f>SUM(F83)</f>
        <v>1000000</v>
      </c>
      <c r="F83" s="48">
        <v>1000000</v>
      </c>
    </row>
    <row r="84" spans="1:8" x14ac:dyDescent="0.2">
      <c r="A84" s="20">
        <v>33000000</v>
      </c>
      <c r="B84" s="28" t="s">
        <v>27</v>
      </c>
      <c r="C84" s="45">
        <f t="shared" si="1"/>
        <v>1500000</v>
      </c>
      <c r="D84" s="45">
        <f>SUM(D85)</f>
        <v>0</v>
      </c>
      <c r="E84" s="45">
        <f>SUM(F84)</f>
        <v>1500000</v>
      </c>
      <c r="F84" s="48">
        <f>SUM(F85)</f>
        <v>1500000</v>
      </c>
    </row>
    <row r="85" spans="1:8" ht="17.25" customHeight="1" x14ac:dyDescent="0.2">
      <c r="A85" s="21">
        <v>33010000</v>
      </c>
      <c r="B85" s="25" t="s">
        <v>68</v>
      </c>
      <c r="C85" s="45">
        <f t="shared" si="1"/>
        <v>1500000</v>
      </c>
      <c r="D85" s="45">
        <f>SUM(D86:D86)</f>
        <v>0</v>
      </c>
      <c r="E85" s="45">
        <f>SUM(F85)</f>
        <v>1500000</v>
      </c>
      <c r="F85" s="48">
        <f>SUM(F86)</f>
        <v>1500000</v>
      </c>
    </row>
    <row r="86" spans="1:8" ht="45" customHeight="1" x14ac:dyDescent="0.2">
      <c r="A86" s="17">
        <v>33010100</v>
      </c>
      <c r="B86" s="26" t="s">
        <v>69</v>
      </c>
      <c r="C86" s="45">
        <f t="shared" si="1"/>
        <v>1500000</v>
      </c>
      <c r="D86" s="51">
        <v>0</v>
      </c>
      <c r="E86" s="51">
        <f>SUM(F86)</f>
        <v>1500000</v>
      </c>
      <c r="F86" s="52">
        <v>1500000</v>
      </c>
    </row>
    <row r="87" spans="1:8" x14ac:dyDescent="0.2">
      <c r="A87" s="14">
        <v>50000000</v>
      </c>
      <c r="B87" s="24" t="s">
        <v>10</v>
      </c>
      <c r="C87" s="45">
        <f t="shared" si="1"/>
        <v>1300000</v>
      </c>
      <c r="D87" s="45">
        <f>SUM(D88)</f>
        <v>0</v>
      </c>
      <c r="E87" s="46">
        <f>SUM(E88)</f>
        <v>1300000</v>
      </c>
      <c r="F87" s="47">
        <f>SUM(F88)</f>
        <v>0</v>
      </c>
    </row>
    <row r="88" spans="1:8" ht="37.5" customHeight="1" x14ac:dyDescent="0.2">
      <c r="A88" s="15">
        <v>50110000</v>
      </c>
      <c r="B88" s="27" t="s">
        <v>11</v>
      </c>
      <c r="C88" s="45">
        <f t="shared" si="1"/>
        <v>1300000</v>
      </c>
      <c r="D88" s="51">
        <v>0</v>
      </c>
      <c r="E88" s="53">
        <v>1300000</v>
      </c>
      <c r="F88" s="52">
        <v>0</v>
      </c>
    </row>
    <row r="89" spans="1:8" ht="25.5" x14ac:dyDescent="0.2">
      <c r="A89" s="17"/>
      <c r="B89" s="33" t="s">
        <v>82</v>
      </c>
      <c r="C89" s="45">
        <f t="shared" si="1"/>
        <v>770526858</v>
      </c>
      <c r="D89" s="45">
        <f>SUM(D87+D78+D52+D15)</f>
        <v>740000000</v>
      </c>
      <c r="E89" s="45">
        <f>SUM(E87+E78+E52+E15)</f>
        <v>30526858</v>
      </c>
      <c r="F89" s="48">
        <f>SUM(F87+F78+F52+F15)</f>
        <v>2500000</v>
      </c>
      <c r="G89" s="23"/>
    </row>
    <row r="90" spans="1:8" ht="25.15" customHeight="1" x14ac:dyDescent="0.2">
      <c r="A90" s="12">
        <v>40000000</v>
      </c>
      <c r="B90" s="24" t="s">
        <v>77</v>
      </c>
      <c r="C90" s="45">
        <f t="shared" si="1"/>
        <v>298788400</v>
      </c>
      <c r="D90" s="45">
        <f>SUM(D91+H86+D93+D95+D97)</f>
        <v>298788400</v>
      </c>
      <c r="E90" s="45">
        <f>E91+E93+E95+E97</f>
        <v>0</v>
      </c>
      <c r="F90" s="48">
        <f>F91+F93+F97</f>
        <v>0</v>
      </c>
      <c r="H90" s="23"/>
    </row>
    <row r="91" spans="1:8" ht="14.45" customHeight="1" x14ac:dyDescent="0.2">
      <c r="A91" s="20">
        <v>41020000</v>
      </c>
      <c r="B91" s="25" t="s">
        <v>78</v>
      </c>
      <c r="C91" s="45">
        <f t="shared" si="1"/>
        <v>52342800</v>
      </c>
      <c r="D91" s="45">
        <f>SUM(D92:D92)</f>
        <v>52342800</v>
      </c>
      <c r="E91" s="45">
        <v>0</v>
      </c>
      <c r="F91" s="48">
        <v>0</v>
      </c>
    </row>
    <row r="92" spans="1:8" x14ac:dyDescent="0.2">
      <c r="A92" s="13">
        <v>41020100</v>
      </c>
      <c r="B92" s="27" t="s">
        <v>66</v>
      </c>
      <c r="C92" s="45">
        <f t="shared" si="1"/>
        <v>52342800</v>
      </c>
      <c r="D92" s="45">
        <v>52342800</v>
      </c>
      <c r="E92" s="51">
        <v>0</v>
      </c>
      <c r="F92" s="52">
        <v>0</v>
      </c>
    </row>
    <row r="93" spans="1:8" ht="12" customHeight="1" x14ac:dyDescent="0.2">
      <c r="A93" s="12">
        <v>41030000</v>
      </c>
      <c r="B93" s="24" t="s">
        <v>75</v>
      </c>
      <c r="C93" s="45">
        <f>SUM(C94:C94)</f>
        <v>246445600</v>
      </c>
      <c r="D93" s="45">
        <f>SUM(D94:D94)</f>
        <v>246445600</v>
      </c>
      <c r="E93" s="45">
        <f>SUM(E94:E94)</f>
        <v>0</v>
      </c>
      <c r="F93" s="48">
        <f>SUM(F94:F94)</f>
        <v>0</v>
      </c>
    </row>
    <row r="94" spans="1:8" ht="12" customHeight="1" x14ac:dyDescent="0.2">
      <c r="A94" s="13">
        <v>41033900</v>
      </c>
      <c r="B94" s="26" t="s">
        <v>67</v>
      </c>
      <c r="C94" s="45">
        <f>D94+E94</f>
        <v>246445600</v>
      </c>
      <c r="D94" s="51">
        <v>246445600</v>
      </c>
      <c r="E94" s="51">
        <v>0</v>
      </c>
      <c r="F94" s="52">
        <v>0</v>
      </c>
    </row>
    <row r="95" spans="1:8" ht="24.6" hidden="1" customHeight="1" x14ac:dyDescent="0.2">
      <c r="A95" s="42">
        <v>41040000</v>
      </c>
      <c r="B95" s="41" t="s">
        <v>90</v>
      </c>
      <c r="C95" s="45">
        <f t="shared" ref="C95:C110" si="2">SUM(D95+E95)</f>
        <v>0</v>
      </c>
      <c r="D95" s="45">
        <f>SUM(D96)</f>
        <v>0</v>
      </c>
      <c r="E95" s="45">
        <f>SUM(E96)</f>
        <v>0</v>
      </c>
      <c r="F95" s="48">
        <v>0</v>
      </c>
    </row>
    <row r="96" spans="1:8" s="40" customFormat="1" ht="37.9" hidden="1" customHeight="1" x14ac:dyDescent="0.2">
      <c r="A96" s="74">
        <v>41040200</v>
      </c>
      <c r="B96" s="75" t="s">
        <v>91</v>
      </c>
      <c r="C96" s="45">
        <f t="shared" si="2"/>
        <v>0</v>
      </c>
      <c r="D96" s="51"/>
      <c r="E96" s="51">
        <v>0</v>
      </c>
      <c r="F96" s="52">
        <v>0</v>
      </c>
    </row>
    <row r="97" spans="1:7" ht="12" hidden="1" customHeight="1" x14ac:dyDescent="0.2">
      <c r="A97" s="42">
        <v>41050000</v>
      </c>
      <c r="B97" s="25" t="s">
        <v>76</v>
      </c>
      <c r="C97" s="45">
        <f t="shared" si="2"/>
        <v>0</v>
      </c>
      <c r="D97" s="45">
        <f>SUM(D98:D109)</f>
        <v>0</v>
      </c>
      <c r="E97" s="45">
        <f>SUM(E98:E106)</f>
        <v>0</v>
      </c>
      <c r="F97" s="48">
        <f>SUM(F98:F106)</f>
        <v>0</v>
      </c>
    </row>
    <row r="98" spans="1:7" ht="24.6" hidden="1" customHeight="1" x14ac:dyDescent="0.2">
      <c r="A98" s="76">
        <v>41051000</v>
      </c>
      <c r="B98" s="26" t="s">
        <v>87</v>
      </c>
      <c r="C98" s="45">
        <f t="shared" si="2"/>
        <v>0</v>
      </c>
      <c r="D98" s="51"/>
      <c r="E98" s="51">
        <v>0</v>
      </c>
      <c r="F98" s="52">
        <v>0</v>
      </c>
    </row>
    <row r="99" spans="1:7" ht="26.45" hidden="1" customHeight="1" x14ac:dyDescent="0.2">
      <c r="A99" s="76">
        <v>41051100</v>
      </c>
      <c r="B99" s="26" t="s">
        <v>100</v>
      </c>
      <c r="C99" s="45">
        <f t="shared" si="2"/>
        <v>0</v>
      </c>
      <c r="D99" s="51"/>
      <c r="E99" s="51">
        <v>0</v>
      </c>
      <c r="F99" s="52">
        <v>0</v>
      </c>
    </row>
    <row r="100" spans="1:7" ht="36" hidden="1" customHeight="1" x14ac:dyDescent="0.2">
      <c r="A100" s="76">
        <v>41051200</v>
      </c>
      <c r="B100" s="26" t="s">
        <v>84</v>
      </c>
      <c r="C100" s="45">
        <f t="shared" si="2"/>
        <v>0</v>
      </c>
      <c r="D100" s="51"/>
      <c r="E100" s="51">
        <v>0</v>
      </c>
      <c r="F100" s="52">
        <v>0</v>
      </c>
    </row>
    <row r="101" spans="1:7" ht="36" hidden="1" customHeight="1" x14ac:dyDescent="0.2">
      <c r="A101" s="76">
        <v>41051400</v>
      </c>
      <c r="B101" s="26" t="s">
        <v>98</v>
      </c>
      <c r="C101" s="45">
        <f t="shared" si="2"/>
        <v>0</v>
      </c>
      <c r="D101" s="51"/>
      <c r="E101" s="51">
        <v>0</v>
      </c>
      <c r="F101" s="52">
        <v>0</v>
      </c>
    </row>
    <row r="102" spans="1:7" ht="27.6" hidden="1" customHeight="1" x14ac:dyDescent="0.2">
      <c r="A102" s="76">
        <v>41051500</v>
      </c>
      <c r="B102" s="22" t="s">
        <v>85</v>
      </c>
      <c r="C102" s="45">
        <f t="shared" si="2"/>
        <v>0</v>
      </c>
      <c r="D102" s="51"/>
      <c r="E102" s="51">
        <v>0</v>
      </c>
      <c r="F102" s="52">
        <v>0</v>
      </c>
    </row>
    <row r="103" spans="1:7" ht="38.450000000000003" hidden="1" customHeight="1" x14ac:dyDescent="0.2">
      <c r="A103" s="76">
        <v>41051700</v>
      </c>
      <c r="B103" s="77" t="s">
        <v>102</v>
      </c>
      <c r="C103" s="45">
        <f t="shared" si="2"/>
        <v>0</v>
      </c>
      <c r="D103" s="51"/>
      <c r="E103" s="51">
        <v>0</v>
      </c>
      <c r="F103" s="52">
        <v>0</v>
      </c>
    </row>
    <row r="104" spans="1:7" ht="38.450000000000003" hidden="1" customHeight="1" x14ac:dyDescent="0.2">
      <c r="A104" s="78">
        <v>41053000</v>
      </c>
      <c r="B104" s="22" t="s">
        <v>104</v>
      </c>
      <c r="C104" s="45">
        <f t="shared" si="2"/>
        <v>0</v>
      </c>
      <c r="D104" s="51"/>
      <c r="E104" s="51">
        <v>0</v>
      </c>
      <c r="F104" s="52">
        <v>0</v>
      </c>
    </row>
    <row r="105" spans="1:7" ht="22.15" hidden="1" customHeight="1" x14ac:dyDescent="0.2">
      <c r="A105" s="76">
        <v>41053600</v>
      </c>
      <c r="B105" s="77" t="s">
        <v>86</v>
      </c>
      <c r="C105" s="45">
        <f t="shared" si="2"/>
        <v>0</v>
      </c>
      <c r="D105" s="51"/>
      <c r="E105" s="51"/>
      <c r="F105" s="52">
        <v>0</v>
      </c>
    </row>
    <row r="106" spans="1:7" ht="18.75" hidden="1" customHeight="1" x14ac:dyDescent="0.2">
      <c r="A106" s="76">
        <v>41053900</v>
      </c>
      <c r="B106" s="77" t="s">
        <v>74</v>
      </c>
      <c r="C106" s="45">
        <f t="shared" si="2"/>
        <v>0</v>
      </c>
      <c r="D106" s="51"/>
      <c r="E106" s="51"/>
      <c r="F106" s="79"/>
    </row>
    <row r="107" spans="1:7" ht="37.5" hidden="1" customHeight="1" x14ac:dyDescent="0.2">
      <c r="A107" s="80">
        <v>41054900</v>
      </c>
      <c r="B107" s="77" t="s">
        <v>101</v>
      </c>
      <c r="C107" s="45">
        <f t="shared" si="2"/>
        <v>0</v>
      </c>
      <c r="D107" s="81"/>
      <c r="E107" s="81">
        <v>0</v>
      </c>
      <c r="F107" s="82">
        <v>0</v>
      </c>
    </row>
    <row r="108" spans="1:7" ht="38.450000000000003" hidden="1" customHeight="1" x14ac:dyDescent="0.2">
      <c r="A108" s="80">
        <v>41055000</v>
      </c>
      <c r="B108" s="77" t="s">
        <v>99</v>
      </c>
      <c r="C108" s="45">
        <f t="shared" si="2"/>
        <v>0</v>
      </c>
      <c r="D108" s="81"/>
      <c r="E108" s="81">
        <v>0</v>
      </c>
      <c r="F108" s="82">
        <v>0</v>
      </c>
    </row>
    <row r="109" spans="1:7" ht="45.6" hidden="1" customHeight="1" x14ac:dyDescent="0.2">
      <c r="A109" s="83">
        <v>410551000</v>
      </c>
      <c r="B109" s="77" t="s">
        <v>103</v>
      </c>
      <c r="C109" s="84">
        <f t="shared" si="2"/>
        <v>0</v>
      </c>
      <c r="D109" s="85"/>
      <c r="E109" s="85">
        <v>0</v>
      </c>
      <c r="F109" s="86">
        <v>0</v>
      </c>
      <c r="G109" s="57"/>
    </row>
    <row r="110" spans="1:7" ht="16.149999999999999" customHeight="1" thickBot="1" x14ac:dyDescent="0.25">
      <c r="A110" s="61"/>
      <c r="B110" s="56" t="s">
        <v>12</v>
      </c>
      <c r="C110" s="62">
        <f t="shared" si="2"/>
        <v>1069315258</v>
      </c>
      <c r="D110" s="62">
        <f>SUM(D89+D90)</f>
        <v>1038788400</v>
      </c>
      <c r="E110" s="62">
        <f>SUM(E89+E90)</f>
        <v>30526858</v>
      </c>
      <c r="F110" s="63">
        <f>SUM(F89+F90)</f>
        <v>2500000</v>
      </c>
      <c r="G110" s="64"/>
    </row>
    <row r="111" spans="1:7" ht="25.5" customHeight="1" x14ac:dyDescent="0.2">
      <c r="A111" s="57"/>
      <c r="B111" s="57"/>
      <c r="C111" s="65"/>
      <c r="D111" s="65"/>
      <c r="E111" s="57"/>
      <c r="F111" s="65"/>
      <c r="G111" s="65"/>
    </row>
    <row r="112" spans="1:7" ht="13.15" hidden="1" customHeight="1" x14ac:dyDescent="0.2">
      <c r="A112" s="57"/>
      <c r="B112" s="57"/>
      <c r="C112" s="57"/>
      <c r="D112" s="57"/>
      <c r="E112" s="57"/>
      <c r="F112" s="57"/>
      <c r="G112" s="57"/>
    </row>
    <row r="113" spans="1:7" ht="13.15" hidden="1" customHeight="1" x14ac:dyDescent="0.2">
      <c r="A113" s="57"/>
      <c r="B113" s="58"/>
      <c r="C113" s="57"/>
      <c r="D113" s="57"/>
      <c r="E113" s="57"/>
      <c r="F113" s="57"/>
      <c r="G113" s="57"/>
    </row>
    <row r="114" spans="1:7" ht="13.15" hidden="1" customHeight="1" x14ac:dyDescent="0.2">
      <c r="A114" s="57"/>
      <c r="B114" s="57"/>
      <c r="C114" s="57"/>
      <c r="D114" s="57"/>
      <c r="E114" s="57"/>
      <c r="F114" s="57"/>
      <c r="G114" s="57"/>
    </row>
    <row r="115" spans="1:7" ht="13.15" hidden="1" customHeight="1" x14ac:dyDescent="0.2">
      <c r="A115" s="57"/>
      <c r="B115" s="58"/>
      <c r="C115" s="57"/>
      <c r="D115" s="57"/>
      <c r="E115" s="57"/>
      <c r="F115" s="57"/>
      <c r="G115" s="57"/>
    </row>
    <row r="116" spans="1:7" ht="30" x14ac:dyDescent="0.25">
      <c r="A116" s="57"/>
      <c r="B116" s="59" t="s">
        <v>73</v>
      </c>
      <c r="C116" s="60"/>
      <c r="D116" s="60"/>
      <c r="E116" s="60" t="s">
        <v>92</v>
      </c>
      <c r="F116" s="57"/>
      <c r="G116" s="57"/>
    </row>
    <row r="117" spans="1:7" ht="15" x14ac:dyDescent="0.25">
      <c r="A117" s="57"/>
      <c r="B117" s="60"/>
      <c r="C117" s="60"/>
      <c r="D117" s="60"/>
      <c r="E117" s="60"/>
      <c r="F117" s="57"/>
      <c r="G117" s="57"/>
    </row>
    <row r="118" spans="1:7" ht="15" x14ac:dyDescent="0.25">
      <c r="A118" s="57"/>
      <c r="B118" s="59" t="s">
        <v>109</v>
      </c>
      <c r="C118" s="60"/>
      <c r="D118" s="60"/>
      <c r="E118" s="60" t="s">
        <v>110</v>
      </c>
      <c r="F118" s="57"/>
      <c r="G118" s="57"/>
    </row>
    <row r="119" spans="1:7" x14ac:dyDescent="0.2">
      <c r="A119" s="57"/>
      <c r="B119" s="57"/>
      <c r="C119" s="57"/>
      <c r="D119" s="57"/>
      <c r="E119" s="57"/>
      <c r="F119" s="57"/>
      <c r="G119" s="57"/>
    </row>
    <row r="120" spans="1:7" x14ac:dyDescent="0.2">
      <c r="A120" s="57"/>
      <c r="B120" s="57"/>
      <c r="C120" s="57"/>
      <c r="D120" s="57"/>
      <c r="E120" s="57"/>
      <c r="F120" s="57"/>
      <c r="G120" s="57"/>
    </row>
    <row r="121" spans="1:7" x14ac:dyDescent="0.2">
      <c r="D121" s="40"/>
      <c r="E121" s="40"/>
    </row>
    <row r="122" spans="1:7" x14ac:dyDescent="0.2">
      <c r="D122" s="40"/>
      <c r="E122" s="40"/>
    </row>
    <row r="123" spans="1:7" x14ac:dyDescent="0.2">
      <c r="B123" s="87"/>
      <c r="D123" s="40"/>
      <c r="E123" s="40"/>
    </row>
    <row r="124" spans="1:7" ht="10.5" customHeight="1" x14ac:dyDescent="0.2">
      <c r="C124" s="23"/>
      <c r="D124" s="40"/>
      <c r="E124" s="40"/>
    </row>
    <row r="125" spans="1:7" x14ac:dyDescent="0.2">
      <c r="D125" s="40"/>
      <c r="E125" s="40"/>
    </row>
  </sheetData>
  <mergeCells count="6">
    <mergeCell ref="A13:A14"/>
    <mergeCell ref="B13:B14"/>
    <mergeCell ref="C13:C14"/>
    <mergeCell ref="A7:F7"/>
    <mergeCell ref="D13:D14"/>
    <mergeCell ref="E13:F13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8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2020-12-14T10:56:42Z</cp:lastPrinted>
  <dcterms:created xsi:type="dcterms:W3CDTF">2006-07-28T05:17:04Z</dcterms:created>
  <dcterms:modified xsi:type="dcterms:W3CDTF">2021-08-17T12:27:05Z</dcterms:modified>
</cp:coreProperties>
</file>