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8 сесія\проекти\58\6. фінансові питання\1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5" i="3"/>
  <c r="E14" i="3"/>
  <c r="E13" i="3"/>
  <c r="D45" i="3"/>
  <c r="F21" i="3"/>
  <c r="F45" i="3"/>
  <c r="E35" i="3"/>
  <c r="F35" i="3"/>
  <c r="F34" i="3"/>
  <c r="E30" i="3"/>
  <c r="E43" i="3"/>
  <c r="F43" i="3"/>
  <c r="F42" i="3"/>
  <c r="F38" i="3"/>
  <c r="E44" i="3"/>
  <c r="F44" i="3"/>
  <c r="D44" i="3"/>
  <c r="C44" i="3"/>
  <c r="D42" i="3"/>
  <c r="D43" i="3"/>
  <c r="C43" i="3"/>
  <c r="F30" i="3"/>
  <c r="F16" i="3"/>
  <c r="F17" i="3"/>
  <c r="F25" i="3"/>
  <c r="F37" i="3"/>
  <c r="F36" i="3"/>
  <c r="C41" i="3"/>
  <c r="C40" i="3"/>
  <c r="C39" i="3"/>
  <c r="C37" i="3"/>
  <c r="E36" i="3"/>
  <c r="C36" i="3"/>
  <c r="E34" i="3"/>
  <c r="C34" i="3"/>
  <c r="C32" i="3"/>
  <c r="F31" i="3"/>
  <c r="E31" i="3"/>
  <c r="D31" i="3"/>
  <c r="C31" i="3"/>
  <c r="C30" i="3"/>
  <c r="E29" i="3"/>
  <c r="F29" i="3"/>
  <c r="D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D18" i="3"/>
  <c r="C18" i="3"/>
  <c r="C17" i="3"/>
  <c r="C16" i="3"/>
  <c r="C15" i="3"/>
  <c r="C14" i="3"/>
  <c r="D15" i="3"/>
  <c r="D14" i="3"/>
  <c r="D13" i="3"/>
  <c r="F15" i="3"/>
  <c r="F14" i="3"/>
  <c r="F13" i="3"/>
  <c r="F26" i="3"/>
  <c r="C29" i="3"/>
  <c r="C35" i="3"/>
  <c r="D38" i="3"/>
  <c r="D46" i="3"/>
  <c r="C21" i="3"/>
  <c r="E45" i="3"/>
  <c r="C45" i="3"/>
  <c r="E42" i="3"/>
  <c r="E38" i="3"/>
  <c r="C38" i="3"/>
  <c r="C42" i="3"/>
  <c r="D26" i="3"/>
  <c r="C13" i="3"/>
  <c r="C26" i="3"/>
  <c r="E26" i="3"/>
  <c r="C22" i="3"/>
  <c r="F33" i="3"/>
  <c r="F28" i="3"/>
  <c r="F46" i="3"/>
  <c r="E33" i="3"/>
  <c r="C33" i="3"/>
  <c r="E28" i="3"/>
  <c r="C28" i="3"/>
  <c r="C46" i="3"/>
  <c r="E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<sst xmlns="http://schemas.openxmlformats.org/spreadsheetml/2006/main" count="56" uniqueCount="44">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</sst>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9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72" fontId="29" fillId="0" borderId="0" xfId="36" applyNumberFormat="1" applyFont="1"/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8" fillId="0" borderId="0" xfId="36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3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5" t="s">
        <v>24</v>
      </c>
      <c r="E2" s="65"/>
      <c r="F2" s="65"/>
    </row>
    <row r="3" spans="1:7" ht="9" customHeight="1" x14ac:dyDescent="0.25">
      <c r="A3" s="18"/>
      <c r="B3" s="2"/>
      <c r="C3" s="2"/>
      <c r="D3" s="66"/>
      <c r="E3" s="66"/>
      <c r="F3" s="66"/>
    </row>
    <row r="4" spans="1:7" ht="18.75" x14ac:dyDescent="0.2">
      <c r="A4" s="67" t="s">
        <v>25</v>
      </c>
      <c r="B4" s="67"/>
      <c r="C4" s="67"/>
      <c r="D4" s="67"/>
      <c r="E4" s="67"/>
      <c r="F4" s="67"/>
    </row>
    <row r="5" spans="1:7" ht="18.75" x14ac:dyDescent="0.2">
      <c r="A5" s="68" t="s">
        <v>36</v>
      </c>
      <c r="B5" s="68"/>
      <c r="C5" s="68"/>
      <c r="D5" s="68"/>
      <c r="E5" s="68"/>
      <c r="F5" s="68"/>
    </row>
    <row r="6" spans="1:7" ht="18.75" x14ac:dyDescent="0.2">
      <c r="A6" s="64">
        <v>2310700000</v>
      </c>
      <c r="B6" s="64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63" t="s">
        <v>1</v>
      </c>
      <c r="B9" s="63" t="s">
        <v>31</v>
      </c>
      <c r="C9" s="63" t="s">
        <v>26</v>
      </c>
      <c r="D9" s="63" t="s">
        <v>2</v>
      </c>
      <c r="E9" s="63" t="s">
        <v>3</v>
      </c>
      <c r="F9" s="63"/>
    </row>
    <row r="10" spans="1:7" ht="25.5" customHeight="1" x14ac:dyDescent="0.2">
      <c r="A10" s="63"/>
      <c r="B10" s="63"/>
      <c r="C10" s="63"/>
      <c r="D10" s="63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5" t="s">
        <v>38</v>
      </c>
      <c r="B12" s="56"/>
      <c r="C12" s="56"/>
      <c r="D12" s="56"/>
      <c r="E12" s="56"/>
      <c r="F12" s="57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69823405</v>
      </c>
      <c r="D13" s="8">
        <f>D14+D21+D18</f>
        <v>-92538522</v>
      </c>
      <c r="E13" s="8">
        <f>E14+E21+E18</f>
        <v>162361927</v>
      </c>
      <c r="F13" s="8">
        <f>F14+F21+F18</f>
        <v>162241927</v>
      </c>
    </row>
    <row r="14" spans="1:7" ht="16.5" x14ac:dyDescent="0.25">
      <c r="A14" s="15">
        <v>202000</v>
      </c>
      <c r="B14" s="11" t="s">
        <v>20</v>
      </c>
      <c r="C14" s="10">
        <f>SUM(C15)</f>
        <v>26418805</v>
      </c>
      <c r="D14" s="10">
        <f>SUM(D15)</f>
        <v>0</v>
      </c>
      <c r="E14" s="10">
        <f>SUM(E15)</f>
        <v>26418805</v>
      </c>
      <c r="F14" s="10">
        <f>SUM(F15)</f>
        <v>26418805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26418805</v>
      </c>
      <c r="D15" s="10">
        <f>SUM(D16:D17)</f>
        <v>0</v>
      </c>
      <c r="E15" s="10">
        <f>SUM(E16:E17)</f>
        <v>26418805</v>
      </c>
      <c r="F15" s="10">
        <f>SUM(F16:F17)</f>
        <v>26418805</v>
      </c>
    </row>
    <row r="16" spans="1:7" ht="16.5" x14ac:dyDescent="0.25">
      <c r="A16" s="15">
        <v>202210</v>
      </c>
      <c r="B16" s="28" t="s">
        <v>22</v>
      </c>
      <c r="C16" s="29">
        <f t="shared" si="0"/>
        <v>65000000</v>
      </c>
      <c r="D16" s="8">
        <v>0</v>
      </c>
      <c r="E16" s="8">
        <v>65000000</v>
      </c>
      <c r="F16" s="8">
        <f>E16</f>
        <v>65000000</v>
      </c>
    </row>
    <row r="17" spans="1:8" ht="16.5" x14ac:dyDescent="0.25">
      <c r="A17" s="19">
        <v>202220</v>
      </c>
      <c r="B17" s="12" t="s">
        <v>23</v>
      </c>
      <c r="C17" s="29">
        <f t="shared" si="0"/>
        <v>-38581195</v>
      </c>
      <c r="D17" s="13">
        <v>0</v>
      </c>
      <c r="E17" s="8">
        <v>-38581195</v>
      </c>
      <c r="F17" s="8">
        <f>E17</f>
        <v>-38581195</v>
      </c>
    </row>
    <row r="18" spans="1:8" ht="16.5" x14ac:dyDescent="0.25">
      <c r="A18" s="15">
        <v>208000</v>
      </c>
      <c r="B18" s="28" t="s">
        <v>9</v>
      </c>
      <c r="C18" s="29">
        <f t="shared" si="0"/>
        <v>43404600</v>
      </c>
      <c r="D18" s="10">
        <f>D19-D20</f>
        <v>38455600</v>
      </c>
      <c r="E18" s="10">
        <f>E19-E20</f>
        <v>4949000</v>
      </c>
      <c r="F18" s="10">
        <f>F19-F20</f>
        <v>4829000</v>
      </c>
    </row>
    <row r="19" spans="1:8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8" ht="16.5" x14ac:dyDescent="0.25">
      <c r="A20" s="19">
        <v>208200</v>
      </c>
      <c r="B20" s="12" t="s">
        <v>11</v>
      </c>
      <c r="C20" s="29">
        <f t="shared" si="0"/>
        <v>2520226</v>
      </c>
      <c r="D20" s="8">
        <v>1991143</v>
      </c>
      <c r="E20" s="8">
        <v>529083</v>
      </c>
      <c r="F20" s="8">
        <v>70</v>
      </c>
      <c r="H20" s="38"/>
    </row>
    <row r="21" spans="1:8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v>-130994122</v>
      </c>
      <c r="E21" s="8">
        <f>-D21</f>
        <v>130994122</v>
      </c>
      <c r="F21" s="8">
        <f>E21</f>
        <v>130994122</v>
      </c>
      <c r="G21" s="37"/>
    </row>
    <row r="22" spans="1:8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8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8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8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8" s="31" customFormat="1" ht="16.5" x14ac:dyDescent="0.25">
      <c r="A26" s="30" t="s">
        <v>29</v>
      </c>
      <c r="B26" s="33" t="s">
        <v>30</v>
      </c>
      <c r="C26" s="51">
        <f>C13+C22</f>
        <v>83773405</v>
      </c>
      <c r="D26" s="51">
        <f>D13+D22</f>
        <v>-92538522</v>
      </c>
      <c r="E26" s="51">
        <f>E13+E22</f>
        <v>176311927</v>
      </c>
      <c r="F26" s="51">
        <f>F13+F22</f>
        <v>176191927</v>
      </c>
    </row>
    <row r="27" spans="1:8" s="31" customFormat="1" ht="26.25" customHeight="1" x14ac:dyDescent="0.2">
      <c r="A27" s="58" t="s">
        <v>39</v>
      </c>
      <c r="B27" s="59"/>
      <c r="C27" s="59"/>
      <c r="D27" s="59"/>
      <c r="E27" s="59"/>
      <c r="F27" s="60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40368805</v>
      </c>
      <c r="D28" s="8">
        <f>D33</f>
        <v>0</v>
      </c>
      <c r="E28" s="8">
        <f>E29+E33+E31</f>
        <v>40368805</v>
      </c>
      <c r="F28" s="8">
        <f>F29+F33+F31</f>
        <v>40368805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65000000</v>
      </c>
      <c r="D29" s="8">
        <f>SUM(D30)</f>
        <v>0</v>
      </c>
      <c r="E29" s="8">
        <f>E30</f>
        <v>65000000</v>
      </c>
      <c r="F29" s="8">
        <f>E29</f>
        <v>65000000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65000000</v>
      </c>
      <c r="D30" s="8">
        <v>0</v>
      </c>
      <c r="E30" s="10">
        <f>E16</f>
        <v>65000000</v>
      </c>
      <c r="F30" s="10">
        <f>E30</f>
        <v>65000000</v>
      </c>
    </row>
    <row r="31" spans="1:8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-39511195</v>
      </c>
      <c r="D33" s="8">
        <v>0</v>
      </c>
      <c r="E33" s="8">
        <f>E34+E36</f>
        <v>-39511195</v>
      </c>
      <c r="F33" s="8">
        <f>F34+F36</f>
        <v>-39511195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-38581195</v>
      </c>
      <c r="D34" s="8">
        <v>0</v>
      </c>
      <c r="E34" s="8">
        <f>E35</f>
        <v>-38581195</v>
      </c>
      <c r="F34" s="8">
        <f>F35</f>
        <v>-38581195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-38581195</v>
      </c>
      <c r="D35" s="8">
        <v>0</v>
      </c>
      <c r="E35" s="8">
        <f>E17</f>
        <v>-38581195</v>
      </c>
      <c r="F35" s="8">
        <f>E35</f>
        <v>-38581195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43404600</v>
      </c>
      <c r="D38" s="8">
        <f>D42</f>
        <v>-92538522</v>
      </c>
      <c r="E38" s="8">
        <f>E42</f>
        <v>135943122</v>
      </c>
      <c r="F38" s="8">
        <f>F42</f>
        <v>135823122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43404600</v>
      </c>
      <c r="D42" s="8">
        <f>D43-D44+D45</f>
        <v>-92538522</v>
      </c>
      <c r="E42" s="8">
        <f>E43-E44+E45</f>
        <v>135943122</v>
      </c>
      <c r="F42" s="8">
        <f>F43-F44+F45</f>
        <v>135823122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2520226</v>
      </c>
      <c r="D44" s="8">
        <f t="shared" si="1"/>
        <v>1991143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f>D21</f>
        <v>-130994122</v>
      </c>
      <c r="E45" s="8">
        <f>E21</f>
        <v>130994122</v>
      </c>
      <c r="F45" s="8">
        <f>F21</f>
        <v>130994122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83773405</v>
      </c>
      <c r="D46" s="17">
        <f>D28+D38</f>
        <v>-92538522</v>
      </c>
      <c r="E46" s="17">
        <f>E28+E38</f>
        <v>176311927</v>
      </c>
      <c r="F46" s="17">
        <f>F28+F38</f>
        <v>176191927</v>
      </c>
      <c r="G46" s="54"/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1" t="s">
        <v>40</v>
      </c>
      <c r="B50" s="62"/>
      <c r="C50" s="26"/>
      <c r="D50" s="22"/>
      <c r="E50" s="22"/>
      <c r="F50" t="s">
        <v>43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2020-06-11T12:08:01Z</cp:lastPrinted>
  <dcterms:created xsi:type="dcterms:W3CDTF">2016-03-23T14:15:54Z</dcterms:created>
  <dcterms:modified xsi:type="dcterms:W3CDTF">2021-09-15T08:39:50Z</dcterms:modified>
</cp:coreProperties>
</file>