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12.08.2021\Додатковий проект рішення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D21" i="3" l="1"/>
  <c r="E17" i="3"/>
  <c r="E15" i="3"/>
  <c r="E14" i="3"/>
  <c r="F24" i="3"/>
  <c r="F23" i="3"/>
  <c r="F22" i="3"/>
  <c r="E32" i="3"/>
  <c r="F32" i="3"/>
  <c r="F31" i="3"/>
  <c r="E37" i="3"/>
  <c r="C37" i="3"/>
  <c r="E30" i="3"/>
  <c r="C30" i="3"/>
  <c r="E43" i="3"/>
  <c r="F43" i="3"/>
  <c r="E44" i="3"/>
  <c r="F44" i="3"/>
  <c r="D44" i="3"/>
  <c r="D43" i="3"/>
  <c r="C43" i="3"/>
  <c r="F16" i="3"/>
  <c r="F25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22" i="3"/>
  <c r="C20" i="3"/>
  <c r="C19" i="3"/>
  <c r="F18" i="3"/>
  <c r="E18" i="3"/>
  <c r="D18" i="3"/>
  <c r="C18" i="3"/>
  <c r="C16" i="3"/>
  <c r="D15" i="3"/>
  <c r="D14" i="3"/>
  <c r="E36" i="3"/>
  <c r="C36" i="3"/>
  <c r="E29" i="3"/>
  <c r="C29" i="3"/>
  <c r="F37" i="3"/>
  <c r="F36" i="3"/>
  <c r="C44" i="3"/>
  <c r="D45" i="3"/>
  <c r="C45" i="3"/>
  <c r="D13" i="3"/>
  <c r="D26" i="3"/>
  <c r="F29" i="3"/>
  <c r="F30" i="3"/>
  <c r="E21" i="3"/>
  <c r="C21" i="3"/>
  <c r="F21" i="3"/>
  <c r="F45" i="3"/>
  <c r="F42" i="3"/>
  <c r="F38" i="3"/>
  <c r="E45" i="3"/>
  <c r="E42" i="3"/>
  <c r="E38" i="3"/>
  <c r="D42" i="3"/>
  <c r="E13" i="3"/>
  <c r="E26" i="3"/>
  <c r="C13" i="3"/>
  <c r="C26" i="3"/>
  <c r="F17" i="3"/>
  <c r="F15" i="3"/>
  <c r="F14" i="3"/>
  <c r="F13" i="3"/>
  <c r="F26" i="3"/>
  <c r="E35" i="3"/>
  <c r="C17" i="3"/>
  <c r="C15" i="3"/>
  <c r="C14" i="3"/>
  <c r="D38" i="3"/>
  <c r="C42" i="3"/>
  <c r="F35" i="3"/>
  <c r="F34" i="3"/>
  <c r="F33" i="3"/>
  <c r="F28" i="3"/>
  <c r="F46" i="3"/>
  <c r="E34" i="3"/>
  <c r="C35" i="3"/>
  <c r="D46" i="3"/>
  <c r="C38" i="3"/>
  <c r="E33" i="3"/>
  <c r="C34" i="3"/>
  <c r="C33" i="3"/>
  <c r="E28" i="3"/>
  <c r="E46" i="3"/>
  <c r="C2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<sst xmlns="http://schemas.openxmlformats.org/spreadsheetml/2006/main" count="57" uniqueCount="45">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</sst>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28" workbookViewId="0">
      <selection activeCell="F46" sqref="F46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38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39</v>
      </c>
      <c r="B5" s="69"/>
      <c r="C5" s="69"/>
      <c r="D5" s="69"/>
      <c r="E5" s="69"/>
      <c r="F5" s="69"/>
    </row>
    <row r="6" spans="1:7" ht="18.75" x14ac:dyDescent="0.2">
      <c r="A6" s="65" t="s">
        <v>40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98253356</v>
      </c>
      <c r="D13" s="8">
        <f>D14+D21+D18</f>
        <v>-162631344</v>
      </c>
      <c r="E13" s="8">
        <f>E14+E21+E18</f>
        <v>260884700</v>
      </c>
      <c r="F13" s="8">
        <f>F14+F21+F18</f>
        <v>259858061</v>
      </c>
    </row>
    <row r="14" spans="1:7" ht="16.5" x14ac:dyDescent="0.25">
      <c r="A14" s="15">
        <v>202000</v>
      </c>
      <c r="B14" s="11" t="s">
        <v>19</v>
      </c>
      <c r="C14" s="10">
        <f>SUM(C15)</f>
        <v>54469151</v>
      </c>
      <c r="D14" s="10">
        <f>SUM(D15)</f>
        <v>0</v>
      </c>
      <c r="E14" s="10">
        <f>SUM(E15)</f>
        <v>54469151</v>
      </c>
      <c r="F14" s="10">
        <f>SUM(F15)</f>
        <v>54469151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54469151</v>
      </c>
      <c r="D15" s="10">
        <f>SUM(D16:D17)</f>
        <v>0</v>
      </c>
      <c r="E15" s="10">
        <f>SUM(E16:E17)</f>
        <v>54469151</v>
      </c>
      <c r="F15" s="10">
        <f>SUM(F16:F17)</f>
        <v>54469151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-43341520</v>
      </c>
      <c r="D17" s="13">
        <v>0</v>
      </c>
      <c r="E17" s="8">
        <f>-44321100+979580</f>
        <v>-43341520</v>
      </c>
      <c r="F17" s="8">
        <f>E17</f>
        <v>-43341520</v>
      </c>
      <c r="G17" s="38"/>
    </row>
    <row r="18" spans="1:8" ht="16.5" x14ac:dyDescent="0.25">
      <c r="A18" s="15">
        <v>208000</v>
      </c>
      <c r="B18" s="28" t="s">
        <v>9</v>
      </c>
      <c r="C18" s="29">
        <f t="shared" si="0"/>
        <v>43784205</v>
      </c>
      <c r="D18" s="10">
        <f>D19-D20</f>
        <v>38152074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11680575</v>
      </c>
      <c r="D20" s="8">
        <v>11490718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-198277928-54994-2926676-39200+515380</f>
        <v>-200783418</v>
      </c>
      <c r="E21" s="8">
        <f>-D21</f>
        <v>200783418</v>
      </c>
      <c r="F21" s="8">
        <f>E21</f>
        <v>200783418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96019356</v>
      </c>
      <c r="D26" s="50">
        <f>D13+D22</f>
        <v>-162631344</v>
      </c>
      <c r="E26" s="50">
        <f>E13+E22</f>
        <v>258650700</v>
      </c>
      <c r="F26" s="50">
        <f>F13+F22</f>
        <v>257624061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52235151</v>
      </c>
      <c r="D28" s="8">
        <f>D33</f>
        <v>0</v>
      </c>
      <c r="E28" s="8">
        <f>E29+E33+E31</f>
        <v>52235151</v>
      </c>
      <c r="F28" s="8">
        <f>F29+F33+F31</f>
        <v>52235151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-47063520</v>
      </c>
      <c r="D33" s="8">
        <v>0</v>
      </c>
      <c r="E33" s="8">
        <f>E34+E36</f>
        <v>-47063520</v>
      </c>
      <c r="F33" s="8">
        <f>F34+F36</f>
        <v>-47063520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-43341520</v>
      </c>
      <c r="D34" s="8">
        <v>0</v>
      </c>
      <c r="E34" s="8">
        <f>E35</f>
        <v>-43341520</v>
      </c>
      <c r="F34" s="8">
        <f>F35</f>
        <v>-43341520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-43341520</v>
      </c>
      <c r="D35" s="8">
        <v>0</v>
      </c>
      <c r="E35" s="8">
        <f>E17</f>
        <v>-43341520</v>
      </c>
      <c r="F35" s="8">
        <f>E35</f>
        <v>-43341520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43784205</v>
      </c>
      <c r="D38" s="8">
        <f>D42</f>
        <v>-162631344</v>
      </c>
      <c r="E38" s="8">
        <f>E42</f>
        <v>206415549</v>
      </c>
      <c r="F38" s="8">
        <f>F42</f>
        <v>205388910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43784205</v>
      </c>
      <c r="D42" s="8">
        <f>D43-D44+D45</f>
        <v>-162631344</v>
      </c>
      <c r="E42" s="8">
        <f>E43-E44+E45</f>
        <v>206415549</v>
      </c>
      <c r="F42" s="8">
        <f>F43-F44+F45</f>
        <v>205388910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11680575</v>
      </c>
      <c r="D44" s="8">
        <f t="shared" si="1"/>
        <v>11490718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-200783418</v>
      </c>
      <c r="E45" s="8">
        <f>E21</f>
        <v>200783418</v>
      </c>
      <c r="F45" s="8">
        <f>F21</f>
        <v>200783418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96019356</v>
      </c>
      <c r="D46" s="17">
        <f>D28+D38</f>
        <v>-162631344</v>
      </c>
      <c r="E46" s="17">
        <f>E28+E38</f>
        <v>258650700</v>
      </c>
      <c r="F46" s="17">
        <f>F28+F38</f>
        <v>257624061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41</v>
      </c>
      <c r="B50" s="63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2021-08-11T06:40:24Z</dcterms:modified>
</cp:coreProperties>
</file>