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4\Melnikova\документы\windows\pc1\рабочее\Share\VII скликання\сессии\38 сесія\6. фінансові питання\"/>
    </mc:Choice>
  </mc:AlternateContent>
  <bookViews>
    <workbookView xWindow="0" yWindow="0" windowWidth="20490" windowHeight="7620" tabRatio="989"/>
  </bookViews>
  <sheets>
    <sheet name="Лист1" sheetId="1" r:id="rId1"/>
  </sheets>
  <definedNames>
    <definedName name="_xlnm.Print_Titles" localSheetId="0">Лист1!$9:$9</definedName>
    <definedName name="_xlnm.Print_Area" localSheetId="0">Лист1!$A$1:$H$256</definedName>
  </definedNames>
  <calcPr calcId="162913" fullCalcOnLoad="1"/>
</workbook>
</file>

<file path=xl/calcChain.xml><?xml version="1.0" encoding="utf-8"?>
<calcChain xmlns="http://schemas.openxmlformats.org/spreadsheetml/2006/main">
  <c r="H11" i="1" l="1"/>
  <c r="F12" i="1"/>
  <c r="F10" i="1" s="1"/>
  <c r="G12" i="1"/>
  <c r="G10" i="1" s="1"/>
  <c r="H12" i="1"/>
  <c r="H13" i="1"/>
  <c r="H14" i="1"/>
  <c r="H15" i="1"/>
  <c r="H16" i="1"/>
  <c r="H17" i="1"/>
  <c r="H18" i="1"/>
  <c r="H19" i="1"/>
  <c r="H20" i="1"/>
  <c r="F21" i="1"/>
  <c r="H21" i="1" s="1"/>
  <c r="G21" i="1"/>
  <c r="H22" i="1"/>
  <c r="H23" i="1"/>
  <c r="H24" i="1"/>
  <c r="H25" i="1"/>
  <c r="H26" i="1"/>
  <c r="H27" i="1"/>
  <c r="H28" i="1"/>
  <c r="H29" i="1"/>
  <c r="H30" i="1"/>
  <c r="H31" i="1"/>
  <c r="F32" i="1"/>
  <c r="G32" i="1"/>
  <c r="H32" i="1"/>
  <c r="H33" i="1"/>
  <c r="H34" i="1"/>
  <c r="H35" i="1"/>
  <c r="H36" i="1"/>
  <c r="G37" i="1"/>
  <c r="H37" i="1" s="1"/>
  <c r="H38" i="1"/>
  <c r="H39" i="1"/>
  <c r="F40" i="1"/>
  <c r="H40" i="1" s="1"/>
  <c r="G40" i="1"/>
  <c r="H41" i="1"/>
  <c r="H42" i="1"/>
  <c r="H43" i="1"/>
  <c r="H44" i="1"/>
  <c r="H45" i="1"/>
  <c r="H46" i="1"/>
  <c r="H47" i="1"/>
  <c r="H48" i="1"/>
  <c r="H49" i="1"/>
  <c r="H50" i="1"/>
  <c r="H51" i="1"/>
  <c r="H52" i="1"/>
  <c r="H53" i="1"/>
  <c r="H54" i="1"/>
  <c r="H55" i="1"/>
  <c r="H56" i="1"/>
  <c r="H57" i="1"/>
  <c r="H58" i="1"/>
  <c r="H59" i="1"/>
  <c r="G60" i="1"/>
  <c r="H61" i="1"/>
  <c r="H62" i="1"/>
  <c r="F63" i="1"/>
  <c r="F60" i="1" s="1"/>
  <c r="H60" i="1" s="1"/>
  <c r="H63" i="1"/>
  <c r="H64" i="1"/>
  <c r="H66" i="1"/>
  <c r="H67" i="1"/>
  <c r="F68" i="1"/>
  <c r="H68" i="1" s="1"/>
  <c r="G68" i="1"/>
  <c r="G65" i="1" s="1"/>
  <c r="H69" i="1"/>
  <c r="F70" i="1"/>
  <c r="H70" i="1"/>
  <c r="H71" i="1"/>
  <c r="H72" i="1"/>
  <c r="H73" i="1"/>
  <c r="H74" i="1"/>
  <c r="H75" i="1"/>
  <c r="H76" i="1"/>
  <c r="H77" i="1"/>
  <c r="H78" i="1"/>
  <c r="H79" i="1"/>
  <c r="H80" i="1"/>
  <c r="H81" i="1"/>
  <c r="H82" i="1"/>
  <c r="H83" i="1"/>
  <c r="H84" i="1"/>
  <c r="F86" i="1"/>
  <c r="G86" i="1"/>
  <c r="H86" i="1"/>
  <c r="H87" i="1"/>
  <c r="H88" i="1"/>
  <c r="H89" i="1"/>
  <c r="H90" i="1"/>
  <c r="H91" i="1"/>
  <c r="F93" i="1"/>
  <c r="G93" i="1"/>
  <c r="H93" i="1"/>
  <c r="H94" i="1"/>
  <c r="F95" i="1"/>
  <c r="G95" i="1"/>
  <c r="H95" i="1"/>
  <c r="H96" i="1"/>
  <c r="H97" i="1"/>
  <c r="G98" i="1"/>
  <c r="H98" i="1"/>
  <c r="H99" i="1"/>
  <c r="F100" i="1"/>
  <c r="G100" i="1"/>
  <c r="H100" i="1"/>
  <c r="H101" i="1"/>
  <c r="H102" i="1"/>
  <c r="H103" i="1"/>
  <c r="H104" i="1"/>
  <c r="F105" i="1"/>
  <c r="H105" i="1" s="1"/>
  <c r="F106" i="1"/>
  <c r="H106" i="1" s="1"/>
  <c r="G106" i="1"/>
  <c r="H107" i="1"/>
  <c r="H108" i="1"/>
  <c r="H109" i="1"/>
  <c r="H110" i="1"/>
  <c r="H111" i="1"/>
  <c r="H112" i="1"/>
  <c r="H113" i="1"/>
  <c r="H114" i="1"/>
  <c r="H115" i="1"/>
  <c r="F116" i="1"/>
  <c r="H116" i="1" s="1"/>
  <c r="G116" i="1"/>
  <c r="G85" i="1" s="1"/>
  <c r="H117" i="1"/>
  <c r="H119" i="1"/>
  <c r="F120" i="1"/>
  <c r="H120" i="1" s="1"/>
  <c r="G120" i="1"/>
  <c r="G118" i="1" s="1"/>
  <c r="H121" i="1"/>
  <c r="F122" i="1"/>
  <c r="H122" i="1" s="1"/>
  <c r="G122" i="1"/>
  <c r="F123" i="1"/>
  <c r="H123" i="1"/>
  <c r="H124" i="1"/>
  <c r="H125" i="1"/>
  <c r="H126" i="1"/>
  <c r="H127" i="1"/>
  <c r="F128" i="1"/>
  <c r="F129" i="1"/>
  <c r="H129" i="1" s="1"/>
  <c r="G129" i="1"/>
  <c r="G128" i="1" s="1"/>
  <c r="H130" i="1"/>
  <c r="H131" i="1"/>
  <c r="H132" i="1"/>
  <c r="F133" i="1"/>
  <c r="G133" i="1"/>
  <c r="H133" i="1"/>
  <c r="H134" i="1"/>
  <c r="H135" i="1"/>
  <c r="F136" i="1"/>
  <c r="G136" i="1"/>
  <c r="H136" i="1"/>
  <c r="H137" i="1"/>
  <c r="F138" i="1"/>
  <c r="H138" i="1"/>
  <c r="H139" i="1"/>
  <c r="F141" i="1"/>
  <c r="F140" i="1" s="1"/>
  <c r="G141" i="1"/>
  <c r="G140" i="1" s="1"/>
  <c r="H142" i="1"/>
  <c r="F143" i="1"/>
  <c r="H143" i="1" s="1"/>
  <c r="G143" i="1"/>
  <c r="H144" i="1"/>
  <c r="H145" i="1"/>
  <c r="H146" i="1"/>
  <c r="H147" i="1"/>
  <c r="H148" i="1"/>
  <c r="F149" i="1"/>
  <c r="H149" i="1" s="1"/>
  <c r="G149" i="1"/>
  <c r="H150" i="1"/>
  <c r="H151" i="1"/>
  <c r="H152" i="1"/>
  <c r="H153" i="1"/>
  <c r="H154" i="1"/>
  <c r="H155" i="1"/>
  <c r="H156" i="1"/>
  <c r="H157" i="1"/>
  <c r="H158" i="1"/>
  <c r="H159" i="1"/>
  <c r="H160" i="1"/>
  <c r="H161" i="1"/>
  <c r="F162" i="1"/>
  <c r="H162" i="1" s="1"/>
  <c r="G162" i="1"/>
  <c r="H163" i="1"/>
  <c r="H164" i="1"/>
  <c r="H165" i="1"/>
  <c r="H166" i="1"/>
  <c r="H167" i="1"/>
  <c r="H168" i="1"/>
  <c r="H169" i="1"/>
  <c r="H170" i="1"/>
  <c r="H171" i="1"/>
  <c r="F172" i="1"/>
  <c r="H172" i="1" s="1"/>
  <c r="G172" i="1"/>
  <c r="H173" i="1"/>
  <c r="G174" i="1"/>
  <c r="H175" i="1"/>
  <c r="H176" i="1"/>
  <c r="H177" i="1"/>
  <c r="H178" i="1"/>
  <c r="H179" i="1"/>
  <c r="H180" i="1"/>
  <c r="H181" i="1"/>
  <c r="H182" i="1"/>
  <c r="F183" i="1"/>
  <c r="G183" i="1"/>
  <c r="H183" i="1"/>
  <c r="H184" i="1"/>
  <c r="H185" i="1"/>
  <c r="H186" i="1"/>
  <c r="F187" i="1"/>
  <c r="H187" i="1" s="1"/>
  <c r="F188" i="1"/>
  <c r="G188" i="1"/>
  <c r="H188" i="1"/>
  <c r="H189" i="1"/>
  <c r="H190" i="1"/>
  <c r="H191" i="1"/>
  <c r="H192" i="1"/>
  <c r="H193" i="1"/>
  <c r="F194" i="1"/>
  <c r="G194" i="1"/>
  <c r="H194" i="1"/>
  <c r="H195" i="1"/>
  <c r="H196" i="1"/>
  <c r="F197" i="1"/>
  <c r="H197" i="1" s="1"/>
  <c r="G197" i="1"/>
  <c r="H198" i="1"/>
  <c r="H199" i="1"/>
  <c r="H200" i="1"/>
  <c r="H201" i="1"/>
  <c r="H202" i="1"/>
  <c r="H203" i="1"/>
  <c r="H204" i="1"/>
  <c r="H205" i="1"/>
  <c r="H206" i="1"/>
  <c r="F207" i="1"/>
  <c r="H207" i="1" s="1"/>
  <c r="G207" i="1"/>
  <c r="F209" i="1"/>
  <c r="H209" i="1"/>
  <c r="H210" i="1"/>
  <c r="F211" i="1"/>
  <c r="G211" i="1"/>
  <c r="H211" i="1"/>
  <c r="H212" i="1"/>
  <c r="F213" i="1"/>
  <c r="G213" i="1"/>
  <c r="H213" i="1"/>
  <c r="H214" i="1"/>
  <c r="H215" i="1"/>
  <c r="H216" i="1"/>
  <c r="F217" i="1"/>
  <c r="H217" i="1" s="1"/>
  <c r="G217" i="1"/>
  <c r="H218" i="1"/>
  <c r="H219" i="1"/>
  <c r="H220" i="1"/>
  <c r="H221" i="1"/>
  <c r="H140" i="1" l="1"/>
  <c r="G222" i="1"/>
  <c r="H10" i="1"/>
  <c r="H128" i="1"/>
  <c r="H141" i="1"/>
  <c r="F65" i="1"/>
  <c r="H65" i="1" s="1"/>
  <c r="F174" i="1"/>
  <c r="H174" i="1" s="1"/>
  <c r="F118" i="1"/>
  <c r="H118" i="1" s="1"/>
  <c r="F85" i="1"/>
  <c r="H85" i="1" s="1"/>
  <c r="F222" i="1" l="1"/>
  <c r="H222" i="1"/>
</calcChain>
</file>

<file path=xl/sharedStrings.xml><?xml version="1.0" encoding="utf-8"?>
<sst xmlns="http://schemas.openxmlformats.org/spreadsheetml/2006/main" count="843" uniqueCount="505">
  <si>
    <t>Додаток 7</t>
  </si>
  <si>
    <t>до рішення ___ сесії Мелітопольської міської ради</t>
  </si>
  <si>
    <t>Запорізької області  ___скликання</t>
  </si>
  <si>
    <t>від ______________ №______</t>
  </si>
  <si>
    <t>"Про внесення змін до рішення 35 сесії Мелітопольської міської ради VII скликання від 29.11.2017 № 4/2 «Про міський бюджет на 2018 рік"</t>
  </si>
  <si>
    <t>Перелік місцевих (регіональних) програм, які фінансуватимуться за рахунок коштів
бюджету м. Мелітополя  у 2018 році</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</si>
  <si>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</si>
  <si>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</si>
  <si>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</si>
  <si>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</si>
  <si>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відповідального виконавця, бюджетної програми або напряму видатків
згідно з типовою відомчою/типовою програмною/тимчасовою класифікацією видатків та кредитування місцевого бюджету</t>
  </si>
  <si>
    <t>Найменування місцевої (регіональної) програми</t>
  </si>
  <si>
    <t>Загальний фонд</t>
  </si>
  <si>
    <t>Спеціальний фонд</t>
  </si>
  <si>
    <t>Разом загальний та спеціальний фонди</t>
  </si>
  <si>
    <t>0200000</t>
  </si>
  <si>
    <t>Виконавчий комітет Мелітопольської міської ради Запорізької області</t>
  </si>
  <si>
    <t>0310000</t>
  </si>
  <si>
    <t>0213190</t>
  </si>
  <si>
    <t>3190</t>
  </si>
  <si>
    <t>Соціальний захист ветеранів війни та праці</t>
  </si>
  <si>
    <t>0213192</t>
  </si>
  <si>
    <t>3192</t>
  </si>
  <si>
    <t>1030</t>
  </si>
  <si>
    <t>Надання фінансової підтримки громадським організаціям ветеранів і осіб з інвалідністю, діяльність яких має соціальну спрямованість</t>
  </si>
  <si>
    <t>Міська програма "Фінансова підтримка громадських організацій інвалідів і ветеранів України у місті Мелітополі" від 29.11.2017 № 3/28</t>
  </si>
  <si>
    <t>0313202</t>
  </si>
  <si>
    <t>3202</t>
  </si>
  <si>
    <t>Фінансова підтримка громадських організацій інвалідів і ветеранів</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</si>
  <si>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</si>
  <si>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Міська програма "Фінансова підтримка громадської організації «Центр «Побратим»" від 17.02.2017 №4/9</t>
  </si>
  <si>
    <t>0217610</t>
  </si>
  <si>
    <t>7610</t>
  </si>
  <si>
    <t>0411</t>
  </si>
  <si>
    <t>Сприяння розвитку малого та середнього підприємництва</t>
  </si>
  <si>
    <t>Міська програма "Сприяння розвитку підприємництва в місті  Мелітополі Запорізької області на 2017-2018 роки"   від 16.12.2016 № 2/40</t>
  </si>
  <si>
    <t>Міська програма "Сприяння просуванню продукції міста Мелітополя на зовнішні ринки" від 21.08.2017 №  4/7</t>
  </si>
  <si>
    <t>0217640</t>
  </si>
  <si>
    <t>7640</t>
  </si>
  <si>
    <t>0470</t>
  </si>
  <si>
    <t>Заходи з енергозбереження</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</si>
  <si>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від 30.07.2015 № 5/6 </t>
  </si>
  <si>
    <t>0217670</t>
  </si>
  <si>
    <t>7670</t>
  </si>
  <si>
    <t>0490</t>
  </si>
  <si>
    <t>Внески до статутного капіталу суб"єктів господарювання</t>
  </si>
  <si>
    <t xml:space="preserve">Міська програма "Поповнення статутного капіталу КП 'Телерадіокомпанія 'Мелітополь" Мелітопольської міської ради Запорізької області"  від      № </t>
  </si>
  <si>
    <t>0217680</t>
  </si>
  <si>
    <t>7680</t>
  </si>
  <si>
    <t>Членські внески до асоціацій органів місцевого самоврядування</t>
  </si>
  <si>
    <t>Міська програма "Членські внески"  від 29.11.2017 № 3/64</t>
  </si>
  <si>
    <t>0217690</t>
  </si>
  <si>
    <t>7690</t>
  </si>
  <si>
    <t>Інша економічна діяльність</t>
  </si>
  <si>
    <t>0217693</t>
  </si>
  <si>
    <t>7693</t>
  </si>
  <si>
    <t>Інші заходи, пов'язані з економічною діяльністю</t>
  </si>
  <si>
    <t>Міська програма "Організація підтримки і реалізації стратегічних ініціатив та підготовки проектів розвитку міста Мелітополя" від 29.11.2017 №  3/66</t>
  </si>
  <si>
    <t>Міська програма "Реалізація громадського бюджету (бюджету участі, партиципаторного бюджету) у місті Мелітополі на 2016-2019 роки"    від 30.09.2016 № 5/17</t>
  </si>
  <si>
    <t xml:space="preserve">Міська програма "Вуличні комітети"   від 29.11.2017 № 3/68 </t>
  </si>
  <si>
    <t xml:space="preserve">Міська програма "Пам"ятна відзнака" від 29.11.2017 № 3/26 </t>
  </si>
  <si>
    <t>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від 29.11.2017 № 3/62</t>
  </si>
  <si>
    <t xml:space="preserve">Міська програма "Фінансова підтримка громадських організацій на реалізацію соціально-культурних проектів у місті Мелітополі"  від 29.11.2017 № 3/25 </t>
  </si>
  <si>
    <t xml:space="preserve">Міська програма "Заходи щодо інвестиційної привабливості міста Мелітополя"   від 29.11.2017 № 3/65 </t>
  </si>
  <si>
    <t>Міська програма "Пам'ять Чорнобиля" від 29.11.2017 №3/27</t>
  </si>
  <si>
    <t>0218110</t>
  </si>
  <si>
    <t>8110</t>
  </si>
  <si>
    <t>0320</t>
  </si>
  <si>
    <t>Заходи із запобігання та ліквідації надзвичайних ситуацій та наслідків стихійного лиха</t>
  </si>
  <si>
    <t xml:space="preserve">Міська програма "Захист населення і територій від надзвичайних ситуацій техногенного та природного характеру" від 29.11.2017 № 3/63 </t>
  </si>
  <si>
    <t>0218310</t>
  </si>
  <si>
    <t>8310</t>
  </si>
  <si>
    <t>Запобігання та ліквідація забруднення навколишнього природного середовища</t>
  </si>
  <si>
    <t xml:space="preserve">Міська програма "Заходи, спрямовані на охорону та раціональне використання природних ресурсів" від 29.11.2017 № 3/67 </t>
  </si>
  <si>
    <t>0218311</t>
  </si>
  <si>
    <t>8311</t>
  </si>
  <si>
    <t>0511</t>
  </si>
  <si>
    <t>Охорона та раціональне використання природних ресурсів</t>
  </si>
  <si>
    <t>0218330</t>
  </si>
  <si>
    <t>8330</t>
  </si>
  <si>
    <t>0540</t>
  </si>
  <si>
    <t xml:space="preserve">Інша діяльність у сфері екології та охорони природних ресурсів </t>
  </si>
  <si>
    <t>0218340</t>
  </si>
  <si>
    <t>8340</t>
  </si>
  <si>
    <t>Природоохоронні заходи за рахунок цільових фондів</t>
  </si>
  <si>
    <t>0218420</t>
  </si>
  <si>
    <t>8420</t>
  </si>
  <si>
    <t>0830</t>
  </si>
  <si>
    <t>Інші заходи у сфері засобів масової інформації</t>
  </si>
  <si>
    <t xml:space="preserve"> Міська програма "Соціальне замовлення КП "Телерадіокомпанія "Мелітополь" Мелітопольської міської ради Запорізької області" від 29.11.2017 № 3/30 </t>
  </si>
  <si>
    <t>0317211</t>
  </si>
  <si>
    <t>7211</t>
  </si>
  <si>
    <t xml:space="preserve">Сприяння діяльності телебачення і радіомовлення </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</si>
  <si>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</si>
  <si>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</si>
  <si>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</si>
  <si>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0316320</t>
  </si>
  <si>
    <t>6320</t>
  </si>
  <si>
    <t>Надання допомоги у вирішенні житлових питань</t>
  </si>
  <si>
    <t>0316324</t>
  </si>
  <si>
    <t>6324</t>
  </si>
  <si>
    <t>1060</t>
  </si>
  <si>
    <t>Будівництво та придбання житла для окремих категорій населення</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</si>
  <si>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</si>
  <si>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0317470</t>
  </si>
  <si>
    <t>7470</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</si>
  <si>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</si>
  <si>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</si>
  <si>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</si>
  <si>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</si>
  <si>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200700</t>
  </si>
  <si>
    <t>Інші природоохоронні заходи</t>
  </si>
  <si>
    <t>Міська програма "Заходи, спрямовані на пропаганду охорони навколишнього природного середовища" від 25.12.2015р. №1/52</t>
  </si>
  <si>
    <t>0317810</t>
  </si>
  <si>
    <t>7810</t>
  </si>
  <si>
    <t xml:space="preserve"> Видатки на запобігання та ліквідації надзвичайних ситуацій та наслідків стихийного лиха</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</si>
  <si>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</si>
  <si>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0319180</t>
  </si>
  <si>
    <t>0318021</t>
  </si>
  <si>
    <t>Охорона і раціональне використання земель</t>
  </si>
  <si>
    <t>Міська програма "Заходи з землеустрою та охорони земель у м.Мелітополі Запорізької областік" від 23.12.2014 №2/61</t>
  </si>
  <si>
    <t>0318080</t>
  </si>
  <si>
    <t>0318600</t>
  </si>
  <si>
    <t>8600</t>
  </si>
  <si>
    <t>0133</t>
  </si>
  <si>
    <t>Інші видатки</t>
  </si>
  <si>
    <t>Міська програма "Підготовка кадрів для житлово-комунального господарства міста Мелітополя на 2012-2017 роки" від 07.08.2014 №5/20</t>
  </si>
  <si>
    <t>Міська програма 'Охорона та громадський порядок" від 15.04.2016 № 3/5</t>
  </si>
  <si>
    <t>Міська програма "Проведення експертизи генерального плану м.Мелітополя" від 27.05.2016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</si>
  <si>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</si>
  <si>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0600000</t>
  </si>
  <si>
    <t>Управління освіти Мелітопольської міської ради Запорізької області</t>
  </si>
  <si>
    <t>1090</t>
  </si>
  <si>
    <t>0960</t>
  </si>
  <si>
    <t>Надання позашкільної освіти позашкiльними закладами освiти, заходи iз позашкiльної роботи з дiтьми</t>
  </si>
  <si>
    <t>Міська програма "Розвиток позашкільної освіти" від 08.12.2016   № 2/2</t>
  </si>
  <si>
    <t>070807</t>
  </si>
  <si>
    <t>0990</t>
  </si>
  <si>
    <t>Інші освітні програми</t>
  </si>
  <si>
    <t>Міська програма "Вчитель" від 26.02.2016 №5/3</t>
  </si>
  <si>
    <t>0611160</t>
  </si>
  <si>
    <t>1160</t>
  </si>
  <si>
    <t>Інші програми, заклади та заходи у сфері освіти</t>
  </si>
  <si>
    <t>0611162</t>
  </si>
  <si>
    <t>1162</t>
  </si>
  <si>
    <t>Інші програми та заходи у сфері освіти</t>
  </si>
  <si>
    <t xml:space="preserve">Міська програма "Обдарована дитина" від 29.11.2017 № 3/29 </t>
  </si>
  <si>
    <t>0700000</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</si>
  <si>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</si>
  <si>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</si>
  <si>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</si>
  <si>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</si>
  <si>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</si>
  <si>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0712140</t>
  </si>
  <si>
    <t>2140</t>
  </si>
  <si>
    <t>Програми і централізовані заходи у галузі охорони здоров"я</t>
  </si>
  <si>
    <t>0712141</t>
  </si>
  <si>
    <t>2141</t>
  </si>
  <si>
    <t>0763</t>
  </si>
  <si>
    <t>Програми і централізовані заходи з імунопрофілактики</t>
  </si>
  <si>
    <t>Міська програма "Імунопрофілактика та туберкулінодіагностіка населення міста" від 29.11.2017 №  3/7</t>
  </si>
  <si>
    <t>0712150</t>
  </si>
  <si>
    <t>2150</t>
  </si>
  <si>
    <t>Інші  програми, заклади та заходи у сфері охорони здоров’я</t>
  </si>
  <si>
    <t>0712152</t>
  </si>
  <si>
    <t>2152</t>
  </si>
  <si>
    <t>Інші програми та заходи у сфері охорони здоров’я</t>
  </si>
  <si>
    <t xml:space="preserve">Міська програма "Нефрологія" від 29.11.2017 № 3/4 </t>
  </si>
  <si>
    <t xml:space="preserve">Міська програма "Стоматологічна допомога окремим категоріям населення м. Мелітополя"  від 29.11.2017 №3/8  </t>
  </si>
  <si>
    <t>Міська програма "Малятко" від 29.11.2017 №  3/2</t>
  </si>
  <si>
    <t>Міська програма "Медична допомога мешканцям прилеглих сільських районів" від 29.11.2017 № 3/1</t>
  </si>
  <si>
    <t>Міська програма"Фенілкетонурія" від 29.11.2017 №3/6</t>
  </si>
  <si>
    <t xml:space="preserve">Міська програма "Медична стаціонарна допомога ветеранам війни" від 29.11.2017 № 3/3 </t>
  </si>
  <si>
    <t>Міська програма "Медична допомога окремим верствам населення" від 29.11.2017 № 3/5</t>
  </si>
  <si>
    <t>081002</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</si>
  <si>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</si>
  <si>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</si>
  <si>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250404</t>
  </si>
  <si>
    <t>Міська програма " Підтримка проекту грантової допомоги в рамках проекту людської безпеки "Кусаноне" від 25.12.2015р. №1/73</t>
  </si>
  <si>
    <t>0800000</t>
  </si>
  <si>
    <t>Управління соціального захисту населення  Мелітопольської міської ради Запорізької області</t>
  </si>
  <si>
    <t>0813030</t>
  </si>
  <si>
    <t>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</si>
  <si>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</si>
  <si>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</si>
  <si>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3031</t>
  </si>
  <si>
    <t>Надання інших пільг окремим категоріям громадян відповідно до законодавства</t>
  </si>
  <si>
    <t xml:space="preserve">Міська програма ''Компенсаційні виплати та відшкодування витрат за надані пільги окремим категоріям громадян"   від 29.11.2017 № 3/22 </t>
  </si>
  <si>
    <t>0813032</t>
  </si>
  <si>
    <t>3032</t>
  </si>
  <si>
    <t>1070</t>
  </si>
  <si>
    <t>Надання пільг окремим категоріям громадян з оплати послуг зв'язку</t>
  </si>
  <si>
    <t>0813033</t>
  </si>
  <si>
    <t>3033</t>
  </si>
  <si>
    <t>Компенсаційні виплати на пільговий проїзд автомобільним транспортом окремим категоріям громадян</t>
  </si>
  <si>
    <t>0813035</t>
  </si>
  <si>
    <t>3035</t>
  </si>
  <si>
    <t>Компенсаційні виплати за пільговий проїзд окремих категорій громадян на залізничному транспорті</t>
  </si>
  <si>
    <t>0813240</t>
  </si>
  <si>
    <t>3240</t>
  </si>
  <si>
    <t>Інші заклади та заходи</t>
  </si>
  <si>
    <t>0813242</t>
  </si>
  <si>
    <t>3242</t>
  </si>
  <si>
    <t>Інші заходи у сфері соціального захисту і соціального забезпечення</t>
  </si>
  <si>
    <t>0813120</t>
  </si>
  <si>
    <t>3120</t>
  </si>
  <si>
    <t>Здійснення соціальної роботи з вразливими категоріями населення</t>
  </si>
  <si>
    <t>0813123</t>
  </si>
  <si>
    <t>3123</t>
  </si>
  <si>
    <t>1040</t>
  </si>
  <si>
    <t>Заходи державної політики з питань сім'ї</t>
  </si>
  <si>
    <t>Міська  програма "Реалізація заходів щодо  соціальної підтримки сімей, дітей та молоді, які перебувають у складних життєвих обставинах та потребують сторонньої допомоги"    від 29.11.2017 №  3/54</t>
  </si>
  <si>
    <t>0813130</t>
  </si>
  <si>
    <t>3130</t>
  </si>
  <si>
    <t>Реалізація державної політики у молодіжній сфері</t>
  </si>
  <si>
    <t>0813133</t>
  </si>
  <si>
    <t>3133</t>
  </si>
  <si>
    <t>Інші заходи та заклади молодіжної політики</t>
  </si>
  <si>
    <t xml:space="preserve">Міська програма " Реалізація заходів  соціальної політики щодо сім’ї та дітей" від 29.11.2017 № 3/17 </t>
  </si>
  <si>
    <t>0813140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</si>
  <si>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</si>
  <si>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</si>
  <si>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 xml:space="preserve">Міська програма "Оздоровлення та відпочинок дітей, які потребують особливої соціальної уваги та підтримки" від 29.11.2017 № 3/13 </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</si>
  <si>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</si>
  <si>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</si>
  <si>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</si>
  <si>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 xml:space="preserve">Міська програма "Соціальний захист непрацездатних громадян та найбільш вразливих верств населення, що потребують невідкладної допомоги"  від 29.11.2017 № 3/18 </t>
  </si>
  <si>
    <t>0813161</t>
  </si>
  <si>
    <t>3161</t>
  </si>
  <si>
    <t>1010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</si>
  <si>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</si>
  <si>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 xml:space="preserve"> </t>
  </si>
  <si>
    <t>0813190</t>
  </si>
  <si>
    <t>3201</t>
  </si>
  <si>
    <t>Інші видатки на соціальний захист ветеранів війни та праці</t>
  </si>
  <si>
    <t>0813192</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</si>
  <si>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від 29.11.2017 № 3/21 </t>
  </si>
  <si>
    <t xml:space="preserve">Міська програма "Фінансова підтримка громадської організації "Центр "Побратим" від 29.11.2017 № 3/20 </t>
  </si>
  <si>
    <t>0813210</t>
  </si>
  <si>
    <t>3210</t>
  </si>
  <si>
    <t>1050</t>
  </si>
  <si>
    <t>Організація та проведення громадських робіт</t>
  </si>
  <si>
    <t>Міська програма "Організація і проведення громадських робіт" від 29.11.2017 №3/10</t>
  </si>
  <si>
    <t>0813230</t>
  </si>
  <si>
    <t>3230</t>
  </si>
  <si>
    <t>Міська програма "Шана ветерану" від 29.11.2017 № 3/19</t>
  </si>
  <si>
    <t>Міська програма "Закупівля соціальних послуг" від  07.02.2018  №4/7</t>
  </si>
  <si>
    <t>Міська програма "Надання  допомоги на поховання  деяких  категорій  осіб виконавцю  волевиявлення або особі, яка зобов"язалася поховати померлого"  від 29.11.2017 №  3/12</t>
  </si>
  <si>
    <t>Міська програма "Милосердя"   від 29.11.2017 № 3/11</t>
  </si>
  <si>
    <t>Міська програма "Пандус" від 08.12.2016 № 2/21</t>
  </si>
  <si>
    <t>Міська програма ''Поховання невідомих та безрідних" від 29.11.2017 №3/16</t>
  </si>
  <si>
    <t>Міська програма "Соціальна підтримка Почесних громадян міста Мелітополя"  від 29.11.2017 №  3/14</t>
  </si>
  <si>
    <t xml:space="preserve">Міська програма "Соціальне таксі" від 29.11.2017 № 3/23 </t>
  </si>
  <si>
    <t>Міська програма "Реабілітаційна допомога"  від 29.11.2017 №3/47</t>
  </si>
  <si>
    <t>0817690</t>
  </si>
  <si>
    <t>0817693</t>
  </si>
  <si>
    <t>Інші заходи, пов"язані з економічною діяльністю</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</si>
  <si>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від 17.10.2017  № 3/3</t>
  </si>
  <si>
    <t>0900000</t>
  </si>
  <si>
    <t>Служба у справах дітей Мелітопольської міської ради Запорізької області</t>
  </si>
  <si>
    <t>0911060</t>
  </si>
  <si>
    <t>0910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</si>
  <si>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</si>
  <si>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Міська програма "Забезпечення дитячих будинків сімейного типу" від 07.02.2018 №4/5</t>
  </si>
  <si>
    <t>0913110</t>
  </si>
  <si>
    <t>3110</t>
  </si>
  <si>
    <t>Заклади і заходи з питань дітей та їх соціального захисту</t>
  </si>
  <si>
    <t>0913112</t>
  </si>
  <si>
    <t>3112</t>
  </si>
  <si>
    <t>Заходи державної політики з питань дітей та їх соціального захисту</t>
  </si>
  <si>
    <t>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від 29.11.2017 №  3/24</t>
  </si>
  <si>
    <t>1000000</t>
  </si>
  <si>
    <t>Відділ культури Мелітопольсьої міської ради Запорізької області</t>
  </si>
  <si>
    <t>1014080</t>
  </si>
  <si>
    <t>4080</t>
  </si>
  <si>
    <t>Інші заклади та заходи в галузі культури і мистецтва</t>
  </si>
  <si>
    <t>1014082</t>
  </si>
  <si>
    <t>4082</t>
  </si>
  <si>
    <t>0829</t>
  </si>
  <si>
    <t>Інші заходи в галузі культури і мистецтва</t>
  </si>
  <si>
    <t xml:space="preserve">Міська програма "Реалізація культурно-масових заходів"          від 29.11.2017 № 3/55 </t>
  </si>
  <si>
    <t xml:space="preserve">Міська програма "Розвиток діяльності національно-культурних товариств м.Мелітополь" від 29.11.2017 № 3/56 </t>
  </si>
  <si>
    <t>Міська програма "Розвиток галузі культури м. Мелітополя"       від 29.11.2017 №  3/58</t>
  </si>
  <si>
    <t>Міська програма " Збереження і використання культурної спадщини та розвитку туристичної галузі міста Мелітополя" від 29.11.2017 №  3/57</t>
  </si>
  <si>
    <t>1100000</t>
  </si>
  <si>
    <t>Управління молоді та спорту Мелітопольської міської ради Запорізької області</t>
  </si>
  <si>
    <t>1113130</t>
  </si>
  <si>
    <t>1113133</t>
  </si>
  <si>
    <t>Міська програма "Про призначення стипендії Мелітопольського міського голови для обдарованої молоді міста" від 29.11.2017 №  3/50</t>
  </si>
  <si>
    <t xml:space="preserve">Міська програма "Національно-патріотичне виховання молоді" від 29.11.2017 № 3/48 </t>
  </si>
  <si>
    <t>Міська програма "Реалізація заходів молодіжної політики"          від 29.11.2017 № 3/49</t>
  </si>
  <si>
    <t>5010</t>
  </si>
  <si>
    <t>Проведення спортивної роботи в регіоні</t>
  </si>
  <si>
    <t>5011</t>
  </si>
  <si>
    <t>0810</t>
  </si>
  <si>
    <t>Проведення навчально-тренувальних зборів і змагань з олімпійських видів спорту</t>
  </si>
  <si>
    <t>Міська програма "Розвиток та популяризація фізичної культури та спорту" від 29.11.2017 №  3/51</t>
  </si>
  <si>
    <t>5012</t>
  </si>
  <si>
    <t>Проведення навчально-тренувальних зборів і змагань з неолімпійських видів спорту</t>
  </si>
  <si>
    <t>1115020</t>
  </si>
  <si>
    <t>5020</t>
  </si>
  <si>
    <t>Здійснення фізкультурно-спортивної та реабілітаційної роботи серед осіб з інвалідністю</t>
  </si>
  <si>
    <t>1115022</t>
  </si>
  <si>
    <t>5022</t>
  </si>
  <si>
    <t>Проведення навчально-тренувальних зборів і змагань та заходів зі спорту осіб з інвалідністю</t>
  </si>
  <si>
    <t>1115060</t>
  </si>
  <si>
    <t>5060</t>
  </si>
  <si>
    <t>Інші заходи з розвитку фізичної культури та спорту</t>
  </si>
  <si>
    <t>1115062</t>
  </si>
  <si>
    <t>5062</t>
  </si>
  <si>
    <t>Підтримка спорту вищих досягнень та організацій, які здійснюють фізкультурно-спортивну діяльність в регіоні</t>
  </si>
  <si>
    <t>1200000</t>
  </si>
  <si>
    <t>Управління житлово-комунального господарства Мелітопольської міської ради Запорізької області</t>
  </si>
  <si>
    <t>1216010</t>
  </si>
  <si>
    <t>6010</t>
  </si>
  <si>
    <t>Утримання та ефективна експлуатація об’єктів житлово-комунального господарства</t>
  </si>
  <si>
    <t>4016010</t>
  </si>
  <si>
    <t>Забезпечення надійного та безперебійного функціонування житлово-експлуатаційного господарства</t>
  </si>
  <si>
    <t>4016020</t>
  </si>
  <si>
    <t>6020</t>
  </si>
  <si>
    <t>Капітальний ремонт об"єктів житлового господарства</t>
  </si>
  <si>
    <t>1216011</t>
  </si>
  <si>
    <t>6011</t>
  </si>
  <si>
    <t>0620</t>
  </si>
  <si>
    <t>Експлуатація та технічне обслуговування житлового фонду</t>
  </si>
  <si>
    <t>Міська програма "Капітальний ремонт житлового фонду"  від 29.11.2017 № 3/36</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</si>
  <si>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</si>
  <si>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</si>
  <si>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</si>
  <si>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 від 07.02.2018  №4/18</t>
  </si>
  <si>
    <t>1216015</t>
  </si>
  <si>
    <t>6015</t>
  </si>
  <si>
    <t>Забезпечення надійної та безперебійної експлуатації ліфтів</t>
  </si>
  <si>
    <t>Міська програма "Капітальний ремонт ліфтів"  від 29.11.2017 № 3/37</t>
  </si>
  <si>
    <t>1216017</t>
  </si>
  <si>
    <t>6017</t>
  </si>
  <si>
    <t xml:space="preserve">Інша діяльність, пов’язана з експлуатацією об’єктів житлово-комунального господарства </t>
  </si>
  <si>
    <t>Міська програма "Капітальний ремонт внутрішньоквартальних  проїздних доріг"  від 29.11.2017 №  3/34</t>
  </si>
  <si>
    <t xml:space="preserve">Міська програма "Дитячі та спортивні майданчики м.Мелітополя"  від 29.11.2017 № 3/32 </t>
  </si>
  <si>
    <t>4016060</t>
  </si>
  <si>
    <t>6060</t>
  </si>
  <si>
    <t>Благоустрій міста</t>
  </si>
  <si>
    <t>1216030</t>
  </si>
  <si>
    <t>6030</t>
  </si>
  <si>
    <t>Організація благоустрою населених пунктів</t>
  </si>
  <si>
    <t xml:space="preserve">Міська програма "Благоустрій міста"  від 29.11.2017 № 3/44 </t>
  </si>
  <si>
    <t>Міська програма "Експлуатаційне  утримання вулично-дорожньої мережі" від 29.11.2017 № 3/33</t>
  </si>
  <si>
    <t xml:space="preserve">Міська програма "Санітарне очищення" від 29.11.2017 № 3/43 </t>
  </si>
  <si>
    <t>Міська програма "Утримання та благоустрій міських кладовищ"  від 29.11.2017 №  3/41</t>
  </si>
  <si>
    <t xml:space="preserve">Міська програма "Ліквідація природних земляних насипів на території вуличних насаджень вздовж доріг м.Мелітополя"  від 29.11.2017 № 3/39 </t>
  </si>
  <si>
    <t>Міська програма "Обслуговування мереж зовнішнього освітлення вулиць та засобів регулювання дорожнього руху міста"  від 29.11.2017 №  3/42</t>
  </si>
  <si>
    <t>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від 29.11.2017 № 3/38</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</si>
  <si>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</si>
  <si>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</si>
  <si>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</si>
  <si>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 від 07.02.2018   №4/19</t>
  </si>
  <si>
    <t>1216090</t>
  </si>
  <si>
    <t>6090</t>
  </si>
  <si>
    <t>0640</t>
  </si>
  <si>
    <t>Інша діяльність у сфері житлово-комунального господарства</t>
  </si>
  <si>
    <t>Міська програма «Капітальний ремонт будівлі КП «Мелітопольське міське бюро технічної інвентаризації» Мелітопольської міської ради Запорізької ради» від 07.02.2018  №4/15</t>
  </si>
  <si>
    <t>Міська програма програми «Капітальний ремонт  інших об’єктів» від  07.02.2018 №4/16</t>
  </si>
  <si>
    <t>Міська програма «Контейнерні майданчики м. Мелітополя» від 07.02.2018 №4/17</t>
  </si>
  <si>
    <t>4016130</t>
  </si>
  <si>
    <t>6130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</si>
  <si>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</si>
  <si>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1217460</t>
  </si>
  <si>
    <t>7460</t>
  </si>
  <si>
    <t>Утримання та розвиток автомобільних доріг та дорожньої інфраструктури</t>
  </si>
  <si>
    <t>1217461</t>
  </si>
  <si>
    <t>7461</t>
  </si>
  <si>
    <t>0456</t>
  </si>
  <si>
    <t>Утримання та розвиток автомобільних доріг та дорожньої інфраструктури за рахунок коштів місцевого бюджету</t>
  </si>
  <si>
    <t>Міська програма "Ремонт об’єктів вулично-дорожньої мережі міста"  від 29.11.2017 №  3/35</t>
  </si>
  <si>
    <t>1217640</t>
  </si>
  <si>
    <t xml:space="preserve">Міська програма "Придбання лічильників"  від 29.11.2017 № 3/40 </t>
  </si>
  <si>
    <t>1217670</t>
  </si>
  <si>
    <t>Міська програма «Поповнення статутного капіталу КП«Міськсвітло» Мелітопольської міської ради Запорізької області» від 07.02.2018  №4/20</t>
  </si>
  <si>
    <t>4018600</t>
  </si>
  <si>
    <t>4516320</t>
  </si>
  <si>
    <t>4516324</t>
  </si>
  <si>
    <t>1500000</t>
  </si>
  <si>
    <t>Відділ капітального будівництва Мелітопольської міської ради Запорізької області</t>
  </si>
  <si>
    <t>4716310</t>
  </si>
  <si>
    <t>6310</t>
  </si>
  <si>
    <t>Реалізація заходів щодо інвестиційного розвитку території</t>
  </si>
  <si>
    <t>1510160</t>
  </si>
  <si>
    <t>0160</t>
  </si>
  <si>
    <t>0111</t>
  </si>
  <si>
    <t>Керівництво і управління у відповідній сфері у містах (місті Києві), селищах, селах, об’єднаних територіальних громадах</t>
  </si>
  <si>
    <t>Міська програма "Капітальні видатки" від 29.11.2017 № 3/60</t>
  </si>
  <si>
    <t>1511010</t>
  </si>
  <si>
    <t>Надання дошкільної освіти</t>
  </si>
  <si>
    <t>1511020</t>
  </si>
  <si>
    <t>1020</t>
  </si>
  <si>
    <t>0921</t>
  </si>
  <si>
    <t>Надання загальної середньої освіти загальноосвітніми навчальними закладами ( в т. ч. школою-дитячим садком, інтернатом при школі), спеціалізованими школами, ліцеями, гімназіями, колегіумами</t>
  </si>
  <si>
    <t xml:space="preserve">Міська програма "Капітальні видатки" від 29.11.2017 № 3/60 </t>
  </si>
  <si>
    <t>1511150</t>
  </si>
  <si>
    <t>1150</t>
  </si>
  <si>
    <t>Методичне забезпечення діяльності навчальних закладів</t>
  </si>
  <si>
    <t xml:space="preserve">Міська програма "Капітальні видатки" від 29.11.2017 №3/60 </t>
  </si>
  <si>
    <t>1170</t>
  </si>
  <si>
    <t>Методичне забезпечення діяльності навчальних закладів та інші заходи в галузі освіти</t>
  </si>
  <si>
    <t xml:space="preserve">Міська програма "Капітальні видатки"від № </t>
  </si>
  <si>
    <t>1512010</t>
  </si>
  <si>
    <t>2010</t>
  </si>
  <si>
    <t>0731</t>
  </si>
  <si>
    <t>Багатопрофільна стаціонарна медична допомога населенню</t>
  </si>
  <si>
    <t xml:space="preserve">Міська програма "Капітальні видатки" від 29.11.2017 №3/60  </t>
  </si>
  <si>
    <t>2020</t>
  </si>
  <si>
    <t>Багатопрофільна медична допомога населенню, що надається територіальними медичними об'єднаннями</t>
  </si>
  <si>
    <t>1512110</t>
  </si>
  <si>
    <t>2110</t>
  </si>
  <si>
    <t>Первинна медична допомога населенню</t>
  </si>
  <si>
    <t>1512111</t>
  </si>
  <si>
    <t>2111</t>
  </si>
  <si>
    <t>0725</t>
  </si>
  <si>
    <t>Первинна медична допомога населенню, що надається центрами первинної медичної (медико-санітарної) допомоги</t>
  </si>
  <si>
    <t>Міська програма "Капітальні видатки" від 29.11.2017 №  3/60</t>
  </si>
  <si>
    <t>1514040</t>
  </si>
  <si>
    <t>4040</t>
  </si>
  <si>
    <t>0824</t>
  </si>
  <si>
    <t>Забезпечення діяльності музеїв i виставок</t>
  </si>
  <si>
    <t>1516030</t>
  </si>
  <si>
    <t>Міська програма "Будівництво та реконструкція скверів" від 29.11.2017 № 3/59</t>
  </si>
  <si>
    <t>1517310</t>
  </si>
  <si>
    <t>7310</t>
  </si>
  <si>
    <t>0443</t>
  </si>
  <si>
    <t>Будівництво об'єктів житлово-комунального господарства</t>
  </si>
  <si>
    <t xml:space="preserve">Міська програма "Капітальні вкладення"  від 29.11.2017 №3/61  </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</si>
  <si>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</si>
  <si>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</si>
  <si>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</si>
  <si>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</si>
  <si>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</si>
  <si>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</si>
  <si>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</si>
  <si>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</si>
  <si>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</si>
  <si>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</si>
  <si>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</si>
  <si>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</si>
  <si>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1517330</t>
  </si>
  <si>
    <t>7330</t>
  </si>
  <si>
    <t>Будівництво інших об'єктів соціальної та виробничої інфраструктури комунальної власності</t>
  </si>
  <si>
    <t>4714100</t>
  </si>
  <si>
    <t>4100</t>
  </si>
  <si>
    <t>Школи естетичного виховання дітей</t>
  </si>
  <si>
    <t>1518310</t>
  </si>
  <si>
    <t>1518311</t>
  </si>
  <si>
    <t>4716650</t>
  </si>
  <si>
    <t>6650</t>
  </si>
  <si>
    <t>Утримання та розвиток інфраструктури доріг</t>
  </si>
  <si>
    <t>76</t>
  </si>
  <si>
    <t xml:space="preserve">Фінансове управління Мелітопольської міської ради Запорізької області </t>
  </si>
  <si>
    <t>7618370</t>
  </si>
  <si>
    <t>8370</t>
  </si>
  <si>
    <t>0180</t>
  </si>
  <si>
    <t>Субвенція з місцевого бюджету державному бюджету на виконання програм соціально -економічного та культурного розвитку регіонів</t>
  </si>
  <si>
    <t>Міська програма "Надання шефської допомоги військовим частинам Збройних Сил України та Національної гвардії України" від 27.04.2017 №1/6</t>
  </si>
  <si>
    <t>Міська програма "Громадський порядок" від 27.04.2017 №1/15</t>
  </si>
  <si>
    <t>Міська програма "Запобігання та ліквідація надзвичайних ситуацій техногенного та природного характеру" від 17.02.2017 № 4/15</t>
  </si>
  <si>
    <t>Міська програма "Покращення функціонування органу Державної казначейської служби України та якості обслуговування" від 21.08.2017 № 4/9</t>
  </si>
  <si>
    <t>Міська програма "Підвищення рівня обслуговування платників податків у м. Мелітополі" від 21.08.2017 № 4/8</t>
  </si>
  <si>
    <t>Міська програма "Матеріально-технічне забезпечення Мелітопольського МВ УСБУ в Запорізькій області" від 27.04.2017 №1/13</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</si>
  <si>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</si>
  <si>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</si>
  <si>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3100000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</si>
  <si>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</si>
  <si>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</si>
  <si>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3117130</t>
  </si>
  <si>
    <t>7130</t>
  </si>
  <si>
    <t>0421</t>
  </si>
  <si>
    <t>Здійснення  заходів із землеустрою</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</si>
  <si>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29.11.2017 №  3/52</t>
  </si>
  <si>
    <t>3117690</t>
  </si>
  <si>
    <t>3117693</t>
  </si>
  <si>
    <t>3116080</t>
  </si>
  <si>
    <t>6080</t>
  </si>
  <si>
    <t xml:space="preserve">Реалізація державних та місцевих житлових програм </t>
  </si>
  <si>
    <t>3116082</t>
  </si>
  <si>
    <t>6082</t>
  </si>
  <si>
    <t>0610</t>
  </si>
  <si>
    <t>Придбання житла для окремих категорій населення відповідно до законодавства</t>
  </si>
  <si>
    <t>3117650</t>
  </si>
  <si>
    <t>7650</t>
  </si>
  <si>
    <t>Проведення експертної  грошової  оцінки  земельної ділянки чи права на неї</t>
  </si>
  <si>
    <t xml:space="preserve">Міська програма "Проведення експертної грошової оцінки землі на території м. Мелітополя" від 29.11.2017 № 3/53 </t>
  </si>
  <si>
    <t>3117670</t>
  </si>
  <si>
    <t>Міська програма «Поповнення статутного капіталу КП«Комунальна власність» ММР ЗО" від 07.02.2018 №4/3</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</si>
  <si>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</si>
  <si>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</si>
  <si>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</si>
  <si>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</si>
  <si>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</si>
  <si>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«Запобігання та ліквідації надзвичайних ситуацій техногенного та природного характеру» </t>
  </si>
  <si>
    <t>Міська програма «Надання шефської допомоги військовим частинам Збройних Сил України та Національної гвардії України»</t>
  </si>
  <si>
    <t>Міська програма «Покращення якості обслуговування клієнтів»</t>
  </si>
  <si>
    <t xml:space="preserve">Міська програма «Сприяння формуванню реєстру військовозобов’язаних міста Мелітополя»  </t>
  </si>
  <si>
    <t>РАЗОМ ВИДАТКІВ</t>
  </si>
  <si>
    <t xml:space="preserve">Начальник фінансового управління Мелітопольської міської ради </t>
  </si>
  <si>
    <t>Я.В.Чабан</t>
  </si>
  <si>
    <t>Мелітопольський міський голова</t>
  </si>
  <si>
    <t>С.А. Мінько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</si>
</sst>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0"/>
      <name val="Arial Cyr"/>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family val="1"/>
      <charset val="204"/>
    </font>
    <font>
      <sz val="12"/>
      <name val="Times New Roman"/>
      <family val="1"/>
      <charset val="204"/>
    </font>
    <font>
      <b/>
      <sz val="14"/>
      <name val="Times New Roman"/>
      <family val="1"/>
      <charset val="204"/>
    </font>
    <font>
      <sz val="14"/>
      <name val="Times New Roman"/>
      <family val="1"/>
      <charset val="204"/>
    </font>
    <font>
      <b/>
      <sz val="12"/>
      <name val="Times New Roman"/>
      <family val="1"/>
      <charset val="204"/>
    </font>
    <font>
      <b/>
      <sz val="11"/>
      <name val="Times New Roman"/>
      <family val="1"/>
      <charset val="204"/>
    </font>
    <font>
      <i/>
      <sz val="14"/>
      <name val="Times New Roman"/>
      <family val="1"/>
      <charset val="204"/>
    </font>
    <font>
      <i/>
      <sz val="10"/>
      <name val="Times New Roman"/>
      <family val="1"/>
      <charset val="204"/>
    </font>
    <font>
      <i/>
      <sz val="14"/>
      <color indexed="10"/>
      <name val="Times New Roman"/>
      <family val="1"/>
      <charset val="204"/>
    </font>
    <font>
      <b/>
      <i/>
      <sz val="14"/>
      <name val="Times New Roman"/>
      <family val="1"/>
      <charset val="204"/>
    </font>
    <font>
      <b/>
      <sz val="10"/>
      <name val="Times New Roman"/>
      <family val="1"/>
      <charset val="204"/>
    </font>
    <font>
      <i/>
      <sz val="12"/>
      <name val="Times New Roman"/>
      <family val="1"/>
      <charset val="204"/>
    </font>
    <font>
      <sz val="14"/>
      <name val="Arial"/>
      <family val="2"/>
      <charset val="204"/>
    </font>
    <font>
      <sz val="14"/>
      <name val="Arial Cyr"/>
      <family val="2"/>
      <charset val="204"/>
    </font>
    <font>
      <sz val="10"/>
      <name val="Arial Cyr"/>
      <family val="2"/>
      <charset val="204"/>
    </font>
  </fonts>
  <fills count="27">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9"/>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
      <patternFill patternType="solid">
        <fgColor indexed="13"/>
        <bgColor indexed="34"/>
      </patternFill>
    </fill>
    <fill>
      <patternFill patternType="solid">
        <fgColor indexed="48"/>
        <bgColor indexed="30"/>
      </patternFill>
    </fill>
  </fills>
  <borders count="9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59"/>
      </left>
      <right style="thin">
        <color indexed="63"/>
      </right>
      <top style="medium">
        <color indexed="59"/>
      </top>
      <bottom/>
      <diagonal/>
    </border>
    <border>
      <left style="medium">
        <color indexed="63"/>
      </left>
      <right style="thin">
        <color indexed="63"/>
      </right>
      <top style="medium">
        <color indexed="59"/>
      </top>
      <bottom/>
      <diagonal/>
    </border>
    <border>
      <left style="thin">
        <color indexed="63"/>
      </left>
      <right style="thin">
        <color indexed="63"/>
      </right>
      <top style="medium">
        <color indexed="59"/>
      </top>
      <bottom/>
      <diagonal/>
    </border>
    <border>
      <left style="thin">
        <color indexed="63"/>
      </left>
      <right style="medium">
        <color indexed="59"/>
      </right>
      <top style="medium">
        <color indexed="59"/>
      </top>
      <bottom/>
      <diagonal/>
    </border>
    <border>
      <left style="medium">
        <color indexed="59"/>
      </left>
      <right style="thin">
        <color indexed="63"/>
      </right>
      <top style="medium">
        <color indexed="59"/>
      </top>
      <bottom style="medium">
        <color indexed="59"/>
      </bottom>
      <diagonal/>
    </border>
    <border>
      <left/>
      <right style="thin">
        <color indexed="63"/>
      </right>
      <top style="medium">
        <color indexed="59"/>
      </top>
      <bottom style="medium">
        <color indexed="59"/>
      </bottom>
      <diagonal/>
    </border>
    <border>
      <left style="thin">
        <color indexed="63"/>
      </left>
      <right style="thin">
        <color indexed="63"/>
      </right>
      <top style="medium">
        <color indexed="59"/>
      </top>
      <bottom style="medium">
        <color indexed="59"/>
      </bottom>
      <diagonal/>
    </border>
    <border>
      <left style="thin">
        <color indexed="63"/>
      </left>
      <right style="medium">
        <color indexed="59"/>
      </right>
      <top style="medium">
        <color indexed="59"/>
      </top>
      <bottom style="medium">
        <color indexed="59"/>
      </bottom>
      <diagonal/>
    </border>
    <border>
      <left style="medium">
        <color indexed="59"/>
      </left>
      <right style="thin">
        <color indexed="63"/>
      </right>
      <top/>
      <bottom style="thin">
        <color indexed="63"/>
      </bottom>
      <diagonal/>
    </border>
    <border>
      <left/>
      <right style="thin">
        <color indexed="63"/>
      </right>
      <top/>
      <bottom style="thin">
        <color indexed="63"/>
      </bottom>
      <diagonal/>
    </border>
    <border>
      <left style="thin">
        <color indexed="63"/>
      </left>
      <right style="thin">
        <color indexed="63"/>
      </right>
      <top/>
      <bottom style="medium">
        <color indexed="63"/>
      </bottom>
      <diagonal/>
    </border>
    <border>
      <left style="thin">
        <color indexed="63"/>
      </left>
      <right style="thin">
        <color indexed="63"/>
      </right>
      <top/>
      <bottom style="thin">
        <color indexed="63"/>
      </bottom>
      <diagonal/>
    </border>
    <border>
      <left style="medium">
        <color indexed="59"/>
      </left>
      <right style="thin">
        <color indexed="63"/>
      </right>
      <top style="thin">
        <color indexed="63"/>
      </top>
      <bottom style="thin">
        <color indexed="63"/>
      </bottom>
      <diagonal/>
    </border>
    <border>
      <left style="thin">
        <color indexed="63"/>
      </left>
      <right/>
      <top/>
      <bottom style="thin">
        <color indexed="63"/>
      </bottom>
      <diagonal/>
    </border>
    <border>
      <left style="thin">
        <color indexed="59"/>
      </left>
      <right style="medium">
        <color indexed="59"/>
      </right>
      <top style="thin">
        <color indexed="59"/>
      </top>
      <bottom style="thin">
        <color indexed="59"/>
      </bottom>
      <diagonal/>
    </border>
    <border>
      <left/>
      <right style="thin">
        <color indexed="63"/>
      </right>
      <top style="thin">
        <color indexed="63"/>
      </top>
      <bottom style="thin">
        <color indexed="63"/>
      </bottom>
      <diagonal/>
    </border>
    <border>
      <left style="thin">
        <color indexed="63"/>
      </left>
      <right style="thin">
        <color indexed="63"/>
      </right>
      <top style="thin">
        <color indexed="63"/>
      </top>
      <bottom/>
      <diagonal/>
    </border>
    <border>
      <left style="thin">
        <color indexed="63"/>
      </left>
      <right/>
      <top style="thin">
        <color indexed="63"/>
      </top>
      <bottom style="thin">
        <color indexed="63"/>
      </bottom>
      <diagonal/>
    </border>
    <border>
      <left style="thin">
        <color indexed="63"/>
      </left>
      <right/>
      <top style="thin">
        <color indexed="63"/>
      </top>
      <bottom/>
      <diagonal/>
    </border>
    <border>
      <left style="thin">
        <color indexed="59"/>
      </left>
      <right style="thin">
        <color indexed="59"/>
      </right>
      <top style="thin">
        <color indexed="59"/>
      </top>
      <bottom style="thin">
        <color indexed="59"/>
      </bottom>
      <diagonal/>
    </border>
    <border>
      <left/>
      <right/>
      <top style="thin">
        <color indexed="63"/>
      </top>
      <bottom style="thin">
        <color indexed="63"/>
      </bottom>
      <diagonal/>
    </border>
    <border>
      <left/>
      <right style="thin">
        <color indexed="63"/>
      </right>
      <top style="thin">
        <color indexed="63"/>
      </top>
      <bottom/>
      <diagonal/>
    </border>
    <border>
      <left/>
      <right/>
      <top style="thin">
        <color indexed="63"/>
      </top>
      <bottom/>
      <diagonal/>
    </border>
    <border>
      <left style="thin">
        <color indexed="59"/>
      </left>
      <right style="thin">
        <color indexed="59"/>
      </right>
      <top style="thin">
        <color indexed="63"/>
      </top>
      <bottom style="thin">
        <color indexed="59"/>
      </bottom>
      <diagonal/>
    </border>
    <border>
      <left style="thin">
        <color indexed="63"/>
      </left>
      <right style="thin">
        <color indexed="63"/>
      </right>
      <top/>
      <bottom/>
      <diagonal/>
    </border>
    <border>
      <left style="thin">
        <color indexed="63"/>
      </left>
      <right style="medium">
        <color indexed="59"/>
      </right>
      <top/>
      <bottom style="medium">
        <color indexed="59"/>
      </bottom>
      <diagonal/>
    </border>
    <border>
      <left/>
      <right style="thin">
        <color indexed="63"/>
      </right>
      <top/>
      <bottom/>
      <diagonal/>
    </border>
    <border>
      <left style="medium">
        <color indexed="59"/>
      </left>
      <right style="thin">
        <color indexed="63"/>
      </right>
      <top style="thin">
        <color indexed="63"/>
      </top>
      <bottom/>
      <diagonal/>
    </border>
    <border>
      <left style="medium">
        <color indexed="59"/>
      </left>
      <right/>
      <top style="medium">
        <color indexed="59"/>
      </top>
      <bottom style="medium">
        <color indexed="59"/>
      </bottom>
      <diagonal/>
    </border>
    <border>
      <left style="thin">
        <color indexed="59"/>
      </left>
      <right style="thin">
        <color indexed="59"/>
      </right>
      <top style="medium">
        <color indexed="59"/>
      </top>
      <bottom style="medium">
        <color indexed="59"/>
      </bottom>
      <diagonal/>
    </border>
    <border>
      <left style="thin">
        <color indexed="59"/>
      </left>
      <right style="thin">
        <color indexed="59"/>
      </right>
      <top/>
      <bottom style="thin">
        <color indexed="59"/>
      </bottom>
      <diagonal/>
    </border>
    <border>
      <left style="medium">
        <color indexed="59"/>
      </left>
      <right/>
      <top style="thin">
        <color indexed="63"/>
      </top>
      <bottom/>
      <diagonal/>
    </border>
    <border>
      <left style="thin">
        <color indexed="59"/>
      </left>
      <right style="thin">
        <color indexed="59"/>
      </right>
      <top style="thin">
        <color indexed="59"/>
      </top>
      <bottom/>
      <diagonal/>
    </border>
    <border>
      <left/>
      <right style="thin">
        <color indexed="63"/>
      </right>
      <top style="medium">
        <color indexed="59"/>
      </top>
      <bottom/>
      <diagonal/>
    </border>
    <border>
      <left/>
      <right/>
      <top style="medium">
        <color indexed="59"/>
      </top>
      <bottom/>
      <diagonal/>
    </border>
    <border>
      <left style="thin">
        <color indexed="59"/>
      </left>
      <right style="thin">
        <color indexed="59"/>
      </right>
      <top style="medium">
        <color indexed="59"/>
      </top>
      <bottom/>
      <diagonal/>
    </border>
    <border>
      <left style="thin">
        <color indexed="63"/>
      </left>
      <right/>
      <top style="medium">
        <color indexed="59"/>
      </top>
      <bottom/>
      <diagonal/>
    </border>
    <border>
      <left style="thin">
        <color indexed="59"/>
      </left>
      <right style="medium">
        <color indexed="59"/>
      </right>
      <top style="medium">
        <color indexed="59"/>
      </top>
      <bottom style="thin">
        <color indexed="59"/>
      </bottom>
      <diagonal/>
    </border>
    <border>
      <left style="medium">
        <color indexed="59"/>
      </left>
      <right style="thin">
        <color indexed="59"/>
      </right>
      <top style="thin">
        <color indexed="59"/>
      </top>
      <bottom style="medium">
        <color indexed="59"/>
      </bottom>
      <diagonal/>
    </border>
    <border>
      <left style="thin">
        <color indexed="59"/>
      </left>
      <right style="thin">
        <color indexed="59"/>
      </right>
      <top style="thin">
        <color indexed="59"/>
      </top>
      <bottom style="medium">
        <color indexed="59"/>
      </bottom>
      <diagonal/>
    </border>
    <border>
      <left style="thin">
        <color indexed="59"/>
      </left>
      <right/>
      <top style="thin">
        <color indexed="59"/>
      </top>
      <bottom style="medium">
        <color indexed="59"/>
      </bottom>
      <diagonal/>
    </border>
    <border>
      <left style="thin">
        <color indexed="59"/>
      </left>
      <right style="medium">
        <color indexed="59"/>
      </right>
      <top style="thin">
        <color indexed="59"/>
      </top>
      <bottom style="medium">
        <color indexed="59"/>
      </bottom>
      <diagonal/>
    </border>
    <border>
      <left style="medium">
        <color indexed="59"/>
      </left>
      <right style="thin">
        <color indexed="63"/>
      </right>
      <top/>
      <bottom style="medium">
        <color indexed="59"/>
      </bottom>
      <diagonal/>
    </border>
    <border>
      <left/>
      <right style="thin">
        <color indexed="63"/>
      </right>
      <top/>
      <bottom style="medium">
        <color indexed="59"/>
      </bottom>
      <diagonal/>
    </border>
    <border>
      <left style="thin">
        <color indexed="63"/>
      </left>
      <right style="thin">
        <color indexed="63"/>
      </right>
      <top/>
      <bottom style="medium">
        <color indexed="59"/>
      </bottom>
      <diagonal/>
    </border>
    <border>
      <left style="thin">
        <color indexed="63"/>
      </left>
      <right/>
      <top/>
      <bottom/>
      <diagonal/>
    </border>
    <border>
      <left style="thin">
        <color indexed="63"/>
      </left>
      <right style="thin">
        <color indexed="63"/>
      </right>
      <top style="thin">
        <color indexed="63"/>
      </top>
      <bottom style="thin">
        <color indexed="59"/>
      </bottom>
      <diagonal/>
    </border>
    <border>
      <left/>
      <right style="thin">
        <color indexed="63"/>
      </right>
      <top style="thin">
        <color indexed="63"/>
      </top>
      <bottom style="thin">
        <color indexed="59"/>
      </bottom>
      <diagonal/>
    </border>
    <border>
      <left style="thin">
        <color indexed="63"/>
      </left>
      <right/>
      <top style="thin">
        <color indexed="63"/>
      </top>
      <bottom style="thin">
        <color indexed="59"/>
      </bottom>
      <diagonal/>
    </border>
    <border>
      <left style="medium">
        <color indexed="59"/>
      </left>
      <right style="thin">
        <color indexed="63"/>
      </right>
      <top/>
      <bottom/>
      <diagonal/>
    </border>
    <border>
      <left style="thin">
        <color indexed="59"/>
      </left>
      <right/>
      <top/>
      <bottom/>
      <diagonal/>
    </border>
    <border>
      <left style="thin">
        <color indexed="59"/>
      </left>
      <right style="medium">
        <color indexed="59"/>
      </right>
      <top/>
      <bottom style="thin">
        <color indexed="59"/>
      </bottom>
      <diagonal/>
    </border>
    <border>
      <left style="thin">
        <color indexed="63"/>
      </left>
      <right style="thin">
        <color indexed="59"/>
      </right>
      <top style="thin">
        <color indexed="63"/>
      </top>
      <bottom style="thin">
        <color indexed="59"/>
      </bottom>
      <diagonal/>
    </border>
    <border>
      <left style="medium">
        <color indexed="59"/>
      </left>
      <right style="thin">
        <color indexed="63"/>
      </right>
      <top style="thin">
        <color indexed="63"/>
      </top>
      <bottom style="thin">
        <color indexed="59"/>
      </bottom>
      <diagonal/>
    </border>
    <border>
      <left style="thin">
        <color indexed="63"/>
      </left>
      <right style="thin">
        <color indexed="59"/>
      </right>
      <top style="thin">
        <color indexed="59"/>
      </top>
      <bottom style="thin">
        <color indexed="59"/>
      </bottom>
      <diagonal/>
    </border>
    <border>
      <left style="medium">
        <color indexed="59"/>
      </left>
      <right style="thin">
        <color indexed="59"/>
      </right>
      <top style="thin">
        <color indexed="59"/>
      </top>
      <bottom style="thin">
        <color indexed="59"/>
      </bottom>
      <diagonal/>
    </border>
    <border>
      <left style="thin">
        <color indexed="59"/>
      </left>
      <right/>
      <top style="thin">
        <color indexed="59"/>
      </top>
      <bottom style="thin">
        <color indexed="59"/>
      </bottom>
      <diagonal/>
    </border>
    <border>
      <left style="medium">
        <color indexed="59"/>
      </left>
      <right/>
      <top style="thin">
        <color indexed="63"/>
      </top>
      <bottom style="thin">
        <color indexed="63"/>
      </bottom>
      <diagonal/>
    </border>
    <border>
      <left style="thin">
        <color indexed="59"/>
      </left>
      <right/>
      <top/>
      <bottom style="thin">
        <color indexed="59"/>
      </bottom>
      <diagonal/>
    </border>
    <border>
      <left style="thin">
        <color indexed="59"/>
      </left>
      <right style="thin">
        <color indexed="59"/>
      </right>
      <top/>
      <bottom/>
      <diagonal/>
    </border>
    <border>
      <left style="thin">
        <color indexed="59"/>
      </left>
      <right style="medium">
        <color indexed="59"/>
      </right>
      <top/>
      <bottom/>
      <diagonal/>
    </border>
    <border>
      <left style="thin">
        <color indexed="59"/>
      </left>
      <right style="medium">
        <color indexed="59"/>
      </right>
      <top style="thin">
        <color indexed="59"/>
      </top>
      <bottom/>
      <diagonal/>
    </border>
    <border>
      <left/>
      <right/>
      <top style="medium">
        <color indexed="59"/>
      </top>
      <bottom style="medium">
        <color indexed="59"/>
      </bottom>
      <diagonal/>
    </border>
    <border>
      <left style="thin">
        <color indexed="59"/>
      </left>
      <right style="thin">
        <color indexed="63"/>
      </right>
      <top style="medium">
        <color indexed="59"/>
      </top>
      <bottom style="medium">
        <color indexed="59"/>
      </bottom>
      <diagonal/>
    </border>
    <border>
      <left/>
      <right/>
      <top style="thin">
        <color indexed="63"/>
      </top>
      <bottom style="medium">
        <color indexed="59"/>
      </bottom>
      <diagonal/>
    </border>
    <border>
      <left style="medium">
        <color indexed="59"/>
      </left>
      <right style="thin">
        <color indexed="59"/>
      </right>
      <top style="thin">
        <color indexed="59"/>
      </top>
      <bottom/>
      <diagonal/>
    </border>
    <border>
      <left style="thin">
        <color indexed="59"/>
      </left>
      <right/>
      <top style="thin">
        <color indexed="59"/>
      </top>
      <bottom/>
      <diagonal/>
    </border>
    <border>
      <left/>
      <right/>
      <top/>
      <bottom style="thin">
        <color indexed="63"/>
      </bottom>
      <diagonal/>
    </border>
    <border>
      <left style="thin">
        <color indexed="59"/>
      </left>
      <right/>
      <top style="medium">
        <color indexed="59"/>
      </top>
      <bottom style="medium">
        <color indexed="59"/>
      </bottom>
      <diagonal/>
    </border>
    <border>
      <left style="thin">
        <color indexed="63"/>
      </left>
      <right style="medium">
        <color indexed="59"/>
      </right>
      <top/>
      <bottom/>
      <diagonal/>
    </border>
    <border>
      <left style="medium">
        <color indexed="59"/>
      </left>
      <right/>
      <top/>
      <bottom style="thin">
        <color indexed="63"/>
      </bottom>
      <diagonal/>
    </border>
    <border>
      <left style="thin">
        <color indexed="63"/>
      </left>
      <right style="medium">
        <color indexed="59"/>
      </right>
      <top style="thin">
        <color indexed="59"/>
      </top>
      <bottom style="thin">
        <color indexed="59"/>
      </bottom>
      <diagonal/>
    </border>
    <border>
      <left style="medium">
        <color indexed="59"/>
      </left>
      <right/>
      <top/>
      <bottom/>
      <diagonal/>
    </border>
    <border>
      <left style="medium">
        <color indexed="59"/>
      </left>
      <right style="thin">
        <color indexed="59"/>
      </right>
      <top style="medium">
        <color indexed="59"/>
      </top>
      <bottom style="medium">
        <color indexed="59"/>
      </bottom>
      <diagonal/>
    </border>
    <border>
      <left style="medium">
        <color indexed="59"/>
      </left>
      <right style="thin">
        <color indexed="59"/>
      </right>
      <top/>
      <bottom style="thin">
        <color indexed="59"/>
      </bottom>
      <diagonal/>
    </border>
    <border>
      <left style="hair">
        <color indexed="8"/>
      </left>
      <right style="hair">
        <color indexed="8"/>
      </right>
      <top/>
      <bottom style="hair">
        <color indexed="8"/>
      </bottom>
      <diagonal/>
    </border>
    <border>
      <left/>
      <right style="thin">
        <color indexed="59"/>
      </right>
      <top style="thin">
        <color indexed="63"/>
      </top>
      <bottom style="thin">
        <color indexed="59"/>
      </bottom>
      <diagonal/>
    </border>
    <border>
      <left style="medium">
        <color indexed="59"/>
      </left>
      <right style="thin">
        <color indexed="59"/>
      </right>
      <top/>
      <bottom/>
      <diagonal/>
    </border>
    <border>
      <left style="thin">
        <color indexed="59"/>
      </left>
      <right style="medium">
        <color indexed="59"/>
      </right>
      <top style="medium">
        <color indexed="59"/>
      </top>
      <bottom style="medium">
        <color indexed="59"/>
      </bottom>
      <diagonal/>
    </border>
    <border>
      <left style="medium">
        <color indexed="59"/>
      </left>
      <right style="medium">
        <color indexed="63"/>
      </right>
      <top style="medium">
        <color indexed="59"/>
      </top>
      <bottom style="medium">
        <color indexed="59"/>
      </bottom>
      <diagonal/>
    </border>
    <border>
      <left style="medium">
        <color indexed="63"/>
      </left>
      <right style="medium">
        <color indexed="63"/>
      </right>
      <top style="medium">
        <color indexed="59"/>
      </top>
      <bottom style="medium">
        <color indexed="59"/>
      </bottom>
      <diagonal/>
    </border>
    <border>
      <left style="thin">
        <color indexed="63"/>
      </left>
      <right/>
      <top style="medium">
        <color indexed="59"/>
      </top>
      <bottom style="medium">
        <color indexed="59"/>
      </bottom>
      <diagonal/>
    </border>
    <border>
      <left style="medium">
        <color indexed="63"/>
      </left>
      <right style="thin">
        <color indexed="63"/>
      </right>
      <top style="medium">
        <color indexed="59"/>
      </top>
      <bottom style="medium">
        <color indexed="59"/>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7" borderId="1" applyNumberFormat="0" applyAlignment="0" applyProtection="0"/>
    <xf numFmtId="0" fontId="4" fillId="20" borderId="2" applyNumberFormat="0" applyAlignment="0" applyProtection="0"/>
    <xf numFmtId="0" fontId="5" fillId="20"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21" borderId="7" applyNumberFormat="0" applyAlignment="0" applyProtection="0"/>
    <xf numFmtId="0" fontId="11" fillId="0" borderId="0" applyNumberFormat="0" applyFill="0" applyBorder="0" applyAlignment="0" applyProtection="0"/>
    <xf numFmtId="0" fontId="12" fillId="22" borderId="0" applyNumberFormat="0" applyBorder="0" applyAlignment="0" applyProtection="0"/>
    <xf numFmtId="0" fontId="13" fillId="3" borderId="0" applyNumberFormat="0" applyBorder="0" applyAlignment="0" applyProtection="0"/>
    <xf numFmtId="0" fontId="14" fillId="0" borderId="0" applyNumberFormat="0" applyFill="0" applyBorder="0" applyAlignment="0" applyProtection="0"/>
    <xf numFmtId="0" fontId="32" fillId="23" borderId="8" applyNumberForma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cellStyleXfs>
  <cellXfs count="417">
    <xf numFmtId="0" fontId="0" fillId="0" borderId="0" xfId="0"/>
    <xf numFmtId="49" fontId="18" fillId="0" borderId="0" xfId="0" applyNumberFormat="1" applyFont="1" applyFill="1"/>
    <xf numFmtId="0" fontId="18" fillId="0" borderId="0" xfId="0" applyFont="1"/>
    <xf numFmtId="0" fontId="19" fillId="0" borderId="0" xfId="0" applyFont="1"/>
    <xf numFmtId="0" fontId="21" fillId="0" borderId="0" xfId="0" applyFont="1"/>
    <xf numFmtId="49" fontId="22" fillId="0" borderId="10" xfId="0" applyNumberFormat="1" applyFont="1" applyFill="1" applyBorder="1" applyAlignment="1">
      <alignment horizontal="center" wrapText="1"/>
    </xf>
    <xf numFmtId="0" fontId="22" fillId="0" borderId="11" xfId="0" applyFont="1" applyFill="1" applyBorder="1" applyAlignment="1">
      <alignment horizontal="center" wrapText="1"/>
    </xf>
    <xf numFmtId="0" fontId="22" fillId="0" borderId="12" xfId="0" applyFont="1" applyBorder="1" applyAlignment="1">
      <alignment horizontal="center" vertical="center" wrapText="1"/>
    </xf>
    <xf numFmtId="0" fontId="22" fillId="0" borderId="12" xfId="0" applyNumberFormat="1" applyFont="1" applyFill="1" applyBorder="1" applyAlignment="1" applyProtection="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49" fontId="20" fillId="0" borderId="14" xfId="0" applyNumberFormat="1" applyFont="1" applyFill="1" applyBorder="1"/>
    <xf numFmtId="49" fontId="20" fillId="0" borderId="15" xfId="0" applyNumberFormat="1" applyFont="1" applyFill="1" applyBorder="1" applyAlignment="1" applyProtection="1">
      <alignment horizontal="center" vertical="top" wrapText="1"/>
      <protection locked="0"/>
    </xf>
    <xf numFmtId="0" fontId="20" fillId="0" borderId="16" xfId="0" applyFont="1" applyFill="1" applyBorder="1" applyAlignment="1" applyProtection="1">
      <alignment vertical="top" wrapText="1"/>
      <protection locked="0"/>
    </xf>
    <xf numFmtId="0" fontId="24" fillId="0" borderId="16" xfId="0" applyFont="1" applyFill="1" applyBorder="1" applyAlignment="1" applyProtection="1">
      <alignment vertical="center" wrapText="1"/>
      <protection locked="0"/>
    </xf>
    <xf numFmtId="1" fontId="20" fillId="0" borderId="16" xfId="0" applyNumberFormat="1" applyFont="1" applyFill="1" applyBorder="1" applyAlignment="1">
      <alignment horizontal="center" vertical="center" wrapText="1"/>
    </xf>
    <xf numFmtId="1" fontId="20" fillId="0" borderId="17" xfId="0" applyNumberFormat="1" applyFont="1" applyFill="1" applyBorder="1" applyAlignment="1">
      <alignment horizontal="center" vertical="center" wrapText="1"/>
    </xf>
    <xf numFmtId="0" fontId="20" fillId="0" borderId="0" xfId="0" applyFont="1" applyFill="1"/>
    <xf numFmtId="49" fontId="20" fillId="0" borderId="18" xfId="0" applyNumberFormat="1" applyFont="1" applyFill="1" applyBorder="1"/>
    <xf numFmtId="49" fontId="21" fillId="0" borderId="19" xfId="0" applyNumberFormat="1" applyFont="1" applyFill="1" applyBorder="1" applyAlignment="1" applyProtection="1">
      <alignment horizontal="center" vertical="center" wrapText="1"/>
      <protection locked="0"/>
    </xf>
    <xf numFmtId="0" fontId="20" fillId="0" borderId="20" xfId="0" applyFont="1" applyFill="1" applyBorder="1" applyAlignment="1" applyProtection="1">
      <alignment vertical="top" wrapText="1"/>
      <protection locked="0"/>
    </xf>
    <xf numFmtId="0" fontId="24" fillId="0" borderId="21" xfId="0" applyFont="1" applyFill="1" applyBorder="1" applyAlignment="1" applyProtection="1">
      <alignment vertical="center" wrapText="1"/>
      <protection locked="0"/>
    </xf>
    <xf numFmtId="0" fontId="21" fillId="0" borderId="21" xfId="0" applyFont="1" applyFill="1" applyBorder="1" applyAlignment="1">
      <alignment horizontal="center" vertical="center" wrapText="1"/>
    </xf>
    <xf numFmtId="1" fontId="20" fillId="0" borderId="13" xfId="0" applyNumberFormat="1" applyFont="1" applyFill="1" applyBorder="1" applyAlignment="1">
      <alignment horizontal="center" vertical="center" wrapText="1"/>
    </xf>
    <xf numFmtId="0" fontId="21" fillId="6" borderId="0" xfId="0" applyFont="1" applyFill="1"/>
    <xf numFmtId="49" fontId="21" fillId="0" borderId="22" xfId="0" applyNumberFormat="1" applyFont="1" applyBorder="1" applyAlignment="1">
      <alignment horizontal="left" vertical="center"/>
    </xf>
    <xf numFmtId="49" fontId="21" fillId="0" borderId="2" xfId="0" applyNumberFormat="1" applyFont="1" applyBorder="1" applyAlignment="1" applyProtection="1">
      <alignment horizontal="center" vertical="center" wrapText="1"/>
      <protection locked="0"/>
    </xf>
    <xf numFmtId="0" fontId="21" fillId="0" borderId="2" xfId="0" applyFont="1" applyBorder="1" applyAlignment="1">
      <alignment vertical="top" wrapText="1"/>
    </xf>
    <xf numFmtId="0" fontId="21" fillId="0" borderId="23" xfId="0" applyFont="1" applyFill="1" applyBorder="1" applyAlignment="1">
      <alignment horizontal="center" vertical="center" wrapText="1"/>
    </xf>
    <xf numFmtId="1" fontId="21" fillId="0" borderId="24" xfId="0" applyNumberFormat="1" applyFont="1" applyFill="1" applyBorder="1" applyAlignment="1">
      <alignment horizontal="center" vertical="center" wrapText="1"/>
    </xf>
    <xf numFmtId="49" fontId="24" fillId="0" borderId="22" xfId="0" applyNumberFormat="1" applyFont="1" applyFill="1" applyBorder="1" applyAlignment="1">
      <alignment vertical="center"/>
    </xf>
    <xf numFmtId="49" fontId="24" fillId="0" borderId="25" xfId="0" applyNumberFormat="1" applyFont="1" applyFill="1" applyBorder="1" applyAlignment="1" applyProtection="1">
      <alignment horizontal="center" vertical="center" wrapText="1"/>
      <protection locked="0"/>
    </xf>
    <xf numFmtId="0" fontId="24" fillId="0" borderId="26" xfId="0" applyFont="1" applyFill="1" applyBorder="1" applyAlignment="1">
      <alignment wrapText="1"/>
    </xf>
    <xf numFmtId="0" fontId="24" fillId="0" borderId="2" xfId="0" applyFont="1" applyFill="1" applyBorder="1" applyAlignment="1" applyProtection="1">
      <alignment vertical="center" wrapText="1"/>
      <protection locked="0"/>
    </xf>
    <xf numFmtId="0" fontId="24" fillId="24" borderId="2" xfId="0" applyFont="1" applyFill="1" applyBorder="1" applyAlignment="1">
      <alignment horizontal="center" vertical="center" wrapText="1"/>
    </xf>
    <xf numFmtId="0" fontId="24" fillId="0" borderId="27" xfId="0" applyFont="1" applyFill="1" applyBorder="1" applyAlignment="1">
      <alignment horizontal="center" vertical="center" wrapText="1"/>
    </xf>
    <xf numFmtId="0" fontId="24" fillId="6" borderId="0" xfId="0" applyFont="1" applyFill="1"/>
    <xf numFmtId="0" fontId="25" fillId="6" borderId="0" xfId="0" applyFont="1" applyFill="1"/>
    <xf numFmtId="0" fontId="24" fillId="0" borderId="2" xfId="0" applyFont="1" applyFill="1" applyBorder="1" applyAlignment="1">
      <alignment horizontal="center" vertical="center" wrapText="1"/>
    </xf>
    <xf numFmtId="49" fontId="21" fillId="0" borderId="25" xfId="0" applyNumberFormat="1" applyFont="1" applyFill="1" applyBorder="1" applyAlignment="1" applyProtection="1">
      <alignment horizontal="center" vertical="center" wrapText="1"/>
      <protection locked="0"/>
    </xf>
    <xf numFmtId="0" fontId="24" fillId="0" borderId="2" xfId="0" applyFont="1" applyFill="1" applyBorder="1" applyAlignment="1" applyProtection="1">
      <alignment vertical="top" wrapText="1"/>
      <protection locked="0"/>
    </xf>
    <xf numFmtId="0" fontId="21" fillId="0" borderId="2" xfId="0" applyFont="1" applyFill="1" applyBorder="1" applyAlignment="1">
      <alignment horizontal="center" vertical="center" wrapText="1"/>
    </xf>
    <xf numFmtId="0" fontId="21" fillId="0" borderId="27" xfId="0" applyFont="1" applyFill="1" applyBorder="1" applyAlignment="1">
      <alignment horizontal="center" vertical="center" wrapText="1"/>
    </xf>
    <xf numFmtId="0" fontId="18" fillId="6" borderId="0" xfId="0" applyFont="1" applyFill="1"/>
    <xf numFmtId="0" fontId="24" fillId="0" borderId="26" xfId="0" applyFont="1" applyFill="1" applyBorder="1" applyAlignment="1" applyProtection="1">
      <alignment vertical="top" wrapText="1"/>
      <protection locked="0"/>
    </xf>
    <xf numFmtId="0" fontId="18" fillId="25" borderId="0" xfId="0" applyFont="1" applyFill="1"/>
    <xf numFmtId="49" fontId="21" fillId="0" borderId="22" xfId="0" applyNumberFormat="1" applyFont="1" applyFill="1" applyBorder="1" applyAlignment="1">
      <alignment vertical="center"/>
    </xf>
    <xf numFmtId="0" fontId="21" fillId="0" borderId="0" xfId="0" applyFont="1" applyBorder="1"/>
    <xf numFmtId="49" fontId="21" fillId="0" borderId="2" xfId="0" applyNumberFormat="1" applyFont="1" applyBorder="1" applyAlignment="1">
      <alignment horizontal="center" vertical="center"/>
    </xf>
    <xf numFmtId="0" fontId="21" fillId="0" borderId="2" xfId="0" applyFont="1" applyBorder="1" applyAlignment="1">
      <alignment vertical="center" wrapText="1"/>
    </xf>
    <xf numFmtId="0" fontId="26" fillId="0" borderId="2" xfId="0" applyFont="1" applyFill="1" applyBorder="1" applyAlignment="1" applyProtection="1">
      <alignment vertical="center" wrapText="1"/>
      <protection locked="0"/>
    </xf>
    <xf numFmtId="0" fontId="21" fillId="0" borderId="2" xfId="0" applyFont="1" applyFill="1" applyBorder="1" applyAlignment="1">
      <alignment vertical="center" wrapText="1"/>
    </xf>
    <xf numFmtId="49" fontId="24" fillId="0" borderId="21" xfId="0" applyNumberFormat="1" applyFont="1" applyFill="1" applyBorder="1" applyAlignment="1" applyProtection="1">
      <alignment horizontal="center" vertical="center" wrapText="1"/>
      <protection locked="0"/>
    </xf>
    <xf numFmtId="0" fontId="24" fillId="0" borderId="2" xfId="0" applyFont="1" applyFill="1" applyBorder="1" applyAlignment="1">
      <alignment vertical="center" wrapText="1"/>
    </xf>
    <xf numFmtId="0" fontId="24" fillId="0" borderId="21" xfId="0" applyFont="1" applyFill="1" applyBorder="1" applyAlignment="1">
      <alignment horizontal="center" vertical="center" wrapText="1"/>
    </xf>
    <xf numFmtId="1" fontId="24" fillId="0" borderId="24" xfId="0" applyNumberFormat="1" applyFont="1" applyFill="1" applyBorder="1" applyAlignment="1">
      <alignment horizontal="center" vertical="center" wrapText="1"/>
    </xf>
    <xf numFmtId="0" fontId="25" fillId="0" borderId="0" xfId="0" applyFont="1"/>
    <xf numFmtId="0" fontId="24" fillId="0" borderId="25" xfId="0" applyFont="1" applyFill="1" applyBorder="1" applyAlignment="1" applyProtection="1">
      <alignment vertical="top" wrapText="1"/>
      <protection locked="0"/>
    </xf>
    <xf numFmtId="0" fontId="24" fillId="0" borderId="0" xfId="0" applyFont="1" applyFill="1" applyBorder="1" applyAlignment="1">
      <alignment horizontal="center" vertical="center"/>
    </xf>
    <xf numFmtId="0" fontId="25" fillId="26" borderId="0" xfId="0" applyFont="1" applyFill="1"/>
    <xf numFmtId="0" fontId="24" fillId="0" borderId="27" xfId="0" applyFont="1" applyFill="1" applyBorder="1" applyAlignment="1">
      <alignment horizontal="center" vertical="center"/>
    </xf>
    <xf numFmtId="0" fontId="24" fillId="0" borderId="26" xfId="0" applyFont="1" applyFill="1" applyBorder="1" applyAlignment="1">
      <alignment vertical="center" wrapText="1"/>
    </xf>
    <xf numFmtId="0" fontId="24" fillId="0" borderId="26" xfId="0" applyFont="1" applyFill="1" applyBorder="1" applyAlignment="1">
      <alignment horizontal="center" vertical="center" wrapText="1"/>
    </xf>
    <xf numFmtId="49" fontId="21" fillId="0" borderId="26" xfId="0" applyNumberFormat="1" applyFont="1" applyFill="1" applyBorder="1" applyAlignment="1" applyProtection="1">
      <alignment horizontal="center" vertical="center" wrapText="1"/>
      <protection locked="0"/>
    </xf>
    <xf numFmtId="49" fontId="21" fillId="0" borderId="28" xfId="0" applyNumberFormat="1" applyFont="1" applyFill="1" applyBorder="1" applyAlignment="1" applyProtection="1">
      <alignment horizontal="center" vertical="center" wrapText="1"/>
      <protection locked="0"/>
    </xf>
    <xf numFmtId="0" fontId="21" fillId="0" borderId="29" xfId="0" applyFont="1" applyFill="1" applyBorder="1" applyAlignment="1">
      <alignment vertical="center" wrapText="1"/>
    </xf>
    <xf numFmtId="0" fontId="24" fillId="0" borderId="29" xfId="0" applyFont="1" applyFill="1" applyBorder="1" applyAlignment="1" applyProtection="1">
      <alignment vertical="top" wrapText="1"/>
      <protection locked="0"/>
    </xf>
    <xf numFmtId="0" fontId="21" fillId="0" borderId="29" xfId="0" applyFont="1" applyFill="1" applyBorder="1" applyAlignment="1">
      <alignment horizontal="center" vertical="center" wrapText="1"/>
    </xf>
    <xf numFmtId="0" fontId="21" fillId="0" borderId="30" xfId="0" applyFont="1" applyFill="1" applyBorder="1" applyAlignment="1">
      <alignment horizontal="center" vertical="center" wrapText="1"/>
    </xf>
    <xf numFmtId="0" fontId="26" fillId="0" borderId="25" xfId="0" applyFont="1" applyFill="1" applyBorder="1" applyAlignment="1" applyProtection="1">
      <alignment vertical="top" wrapText="1"/>
      <protection locked="0"/>
    </xf>
    <xf numFmtId="49" fontId="21" fillId="0" borderId="31" xfId="0" applyNumberFormat="1" applyFont="1" applyFill="1" applyBorder="1" applyAlignment="1" applyProtection="1">
      <alignment horizontal="center" vertical="center" wrapText="1"/>
      <protection locked="0"/>
    </xf>
    <xf numFmtId="49" fontId="21" fillId="0" borderId="32" xfId="0" applyNumberFormat="1" applyFont="1" applyFill="1" applyBorder="1" applyAlignment="1" applyProtection="1">
      <alignment horizontal="center" vertical="center" wrapText="1"/>
      <protection locked="0"/>
    </xf>
    <xf numFmtId="0" fontId="21" fillId="0" borderId="19" xfId="0" applyFont="1" applyFill="1" applyBorder="1" applyAlignment="1">
      <alignment horizontal="center" vertical="center" wrapText="1"/>
    </xf>
    <xf numFmtId="0" fontId="21" fillId="0" borderId="25" xfId="0" applyFont="1" applyFill="1" applyBorder="1" applyAlignment="1">
      <alignment horizontal="center" vertical="center" wrapText="1"/>
    </xf>
    <xf numFmtId="49" fontId="24" fillId="0" borderId="22" xfId="0" applyNumberFormat="1" applyFont="1" applyBorder="1" applyAlignment="1">
      <alignment horizontal="left" vertical="center"/>
    </xf>
    <xf numFmtId="49" fontId="24" fillId="0" borderId="31" xfId="0" applyNumberFormat="1" applyFont="1" applyFill="1" applyBorder="1" applyAlignment="1" applyProtection="1">
      <alignment horizontal="center" vertical="center" wrapText="1"/>
      <protection locked="0"/>
    </xf>
    <xf numFmtId="49" fontId="24" fillId="0" borderId="32" xfId="0" applyNumberFormat="1" applyFont="1" applyFill="1" applyBorder="1" applyAlignment="1" applyProtection="1">
      <alignment horizontal="center" vertical="center" wrapText="1"/>
      <protection locked="0"/>
    </xf>
    <xf numFmtId="0" fontId="24" fillId="0" borderId="29" xfId="0" applyFont="1" applyFill="1" applyBorder="1" applyAlignment="1">
      <alignment vertical="center" wrapText="1"/>
    </xf>
    <xf numFmtId="0" fontId="24" fillId="0" borderId="25" xfId="0" applyFont="1" applyFill="1" applyBorder="1" applyAlignment="1">
      <alignment horizontal="center" vertical="center" wrapText="1"/>
    </xf>
    <xf numFmtId="0" fontId="21" fillId="0" borderId="23" xfId="0" applyFont="1" applyFill="1" applyBorder="1" applyAlignment="1">
      <alignment vertical="top" wrapText="1"/>
    </xf>
    <xf numFmtId="0" fontId="24" fillId="0" borderId="34" xfId="0" applyFont="1" applyFill="1" applyBorder="1" applyAlignment="1" applyProtection="1">
      <alignment vertical="top" wrapText="1"/>
      <protection locked="0"/>
    </xf>
    <xf numFmtId="0" fontId="21" fillId="0" borderId="27" xfId="0" applyFont="1" applyFill="1" applyBorder="1" applyAlignment="1">
      <alignment horizontal="center" vertical="center"/>
    </xf>
    <xf numFmtId="0" fontId="18" fillId="26" borderId="0" xfId="0" applyFont="1" applyFill="1"/>
    <xf numFmtId="0" fontId="21" fillId="0" borderId="2" xfId="0" applyFont="1" applyBorder="1" applyAlignment="1" applyProtection="1">
      <alignment wrapText="1"/>
      <protection locked="0"/>
    </xf>
    <xf numFmtId="0" fontId="24" fillId="0" borderId="2" xfId="0" applyFont="1" applyFill="1" applyBorder="1" applyAlignment="1">
      <alignment horizontal="left" wrapText="1"/>
    </xf>
    <xf numFmtId="0" fontId="24" fillId="6" borderId="0" xfId="0" applyFont="1" applyFill="1" applyBorder="1"/>
    <xf numFmtId="1" fontId="20" fillId="0" borderId="35" xfId="0" applyNumberFormat="1" applyFont="1" applyFill="1" applyBorder="1" applyAlignment="1">
      <alignment horizontal="center" vertical="center" wrapText="1"/>
    </xf>
    <xf numFmtId="49" fontId="21" fillId="0" borderId="36" xfId="0" applyNumberFormat="1" applyFont="1" applyFill="1" applyBorder="1" applyAlignment="1" applyProtection="1">
      <alignment horizontal="center" vertical="center" wrapText="1"/>
      <protection locked="0"/>
    </xf>
    <xf numFmtId="0" fontId="21" fillId="0" borderId="26" xfId="0" applyFont="1" applyFill="1" applyBorder="1"/>
    <xf numFmtId="0" fontId="21" fillId="0" borderId="27" xfId="0" applyFont="1" applyBorder="1" applyAlignment="1" applyProtection="1">
      <alignment vertical="center" wrapText="1"/>
      <protection locked="0"/>
    </xf>
    <xf numFmtId="0" fontId="24" fillId="0" borderId="25" xfId="0" applyFont="1" applyFill="1" applyBorder="1" applyAlignment="1" applyProtection="1">
      <alignment vertical="center" wrapText="1"/>
      <protection locked="0"/>
    </xf>
    <xf numFmtId="0" fontId="21" fillId="0" borderId="2" xfId="0" applyFont="1" applyFill="1" applyBorder="1" applyAlignment="1">
      <alignment horizontal="left" wrapText="1"/>
    </xf>
    <xf numFmtId="0" fontId="21" fillId="0" borderId="2" xfId="0" applyFont="1" applyFill="1" applyBorder="1" applyAlignment="1">
      <alignment wrapText="1"/>
    </xf>
    <xf numFmtId="0" fontId="21" fillId="0" borderId="21" xfId="0" applyFont="1" applyFill="1" applyBorder="1" applyAlignment="1">
      <alignment vertical="center" wrapText="1"/>
    </xf>
    <xf numFmtId="0" fontId="21" fillId="0" borderId="34" xfId="0" applyFont="1" applyFill="1" applyBorder="1" applyAlignment="1">
      <alignment horizontal="center" vertical="center" wrapText="1"/>
    </xf>
    <xf numFmtId="49" fontId="21" fillId="0" borderId="2" xfId="0" applyNumberFormat="1" applyFont="1" applyFill="1" applyBorder="1" applyAlignment="1" applyProtection="1">
      <alignment horizontal="center" vertical="center" wrapText="1"/>
      <protection locked="0"/>
    </xf>
    <xf numFmtId="0" fontId="21" fillId="0" borderId="26" xfId="0" applyFont="1" applyFill="1" applyBorder="1" applyAlignment="1" applyProtection="1">
      <alignment vertical="top" wrapText="1"/>
      <protection locked="0"/>
    </xf>
    <xf numFmtId="0" fontId="21" fillId="0" borderId="2" xfId="0" applyFont="1" applyFill="1" applyBorder="1" applyAlignment="1">
      <alignment horizontal="center" vertical="center"/>
    </xf>
    <xf numFmtId="0" fontId="21" fillId="0" borderId="25" xfId="0" applyFont="1" applyFill="1" applyBorder="1" applyAlignment="1">
      <alignment vertical="center" wrapText="1"/>
    </xf>
    <xf numFmtId="0" fontId="24" fillId="0" borderId="27" xfId="0" applyFont="1" applyFill="1" applyBorder="1" applyAlignment="1" applyProtection="1">
      <alignment vertical="top" wrapText="1"/>
      <protection locked="0"/>
    </xf>
    <xf numFmtId="0" fontId="21" fillId="0" borderId="29" xfId="0" applyFont="1" applyFill="1" applyBorder="1" applyAlignment="1">
      <alignment horizontal="center" vertical="center"/>
    </xf>
    <xf numFmtId="49" fontId="21" fillId="0" borderId="37" xfId="0" applyNumberFormat="1" applyFont="1" applyFill="1" applyBorder="1" applyAlignment="1">
      <alignment vertical="center"/>
    </xf>
    <xf numFmtId="0" fontId="21" fillId="0" borderId="26" xfId="0" applyFont="1" applyFill="1" applyBorder="1" applyAlignment="1">
      <alignment horizontal="left" vertical="center" wrapText="1"/>
    </xf>
    <xf numFmtId="49" fontId="20" fillId="0" borderId="38" xfId="0" applyNumberFormat="1" applyFont="1" applyBorder="1" applyAlignment="1">
      <alignment horizontal="left" vertical="center"/>
    </xf>
    <xf numFmtId="49" fontId="20" fillId="0" borderId="39" xfId="0" applyNumberFormat="1" applyFont="1" applyFill="1" applyBorder="1" applyAlignment="1" applyProtection="1">
      <alignment horizontal="center" vertical="center" wrapText="1"/>
      <protection locked="0"/>
    </xf>
    <xf numFmtId="0" fontId="20" fillId="0" borderId="39" xfId="0" applyFont="1" applyFill="1" applyBorder="1" applyAlignment="1">
      <alignment horizontal="left" vertical="center" wrapText="1"/>
    </xf>
    <xf numFmtId="0" fontId="27" fillId="0" borderId="39" xfId="0" applyFont="1" applyFill="1" applyBorder="1" applyAlignment="1" applyProtection="1">
      <alignment vertical="top" wrapText="1"/>
      <protection locked="0"/>
    </xf>
    <xf numFmtId="0" fontId="20" fillId="0" borderId="39" xfId="0" applyFont="1" applyFill="1" applyBorder="1" applyAlignment="1">
      <alignment horizontal="center" vertical="center" wrapText="1"/>
    </xf>
    <xf numFmtId="0" fontId="28" fillId="0" borderId="0" xfId="0" applyFont="1"/>
    <xf numFmtId="49" fontId="21" fillId="0" borderId="18" xfId="0" applyNumberFormat="1" applyFont="1" applyBorder="1" applyAlignment="1">
      <alignment horizontal="left" vertical="center"/>
    </xf>
    <xf numFmtId="49" fontId="21" fillId="0" borderId="40" xfId="0" applyNumberFormat="1" applyFont="1" applyFill="1" applyBorder="1" applyAlignment="1" applyProtection="1">
      <alignment horizontal="center" vertical="center" wrapText="1"/>
      <protection locked="0"/>
    </xf>
    <xf numFmtId="0" fontId="21" fillId="0" borderId="40" xfId="0" applyFont="1" applyFill="1" applyBorder="1" applyAlignment="1">
      <alignment horizontal="left" vertical="center" wrapText="1"/>
    </xf>
    <xf numFmtId="0" fontId="24" fillId="0" borderId="40" xfId="0" applyFont="1" applyFill="1" applyBorder="1" applyAlignment="1" applyProtection="1">
      <alignment vertical="top" wrapText="1"/>
      <protection locked="0"/>
    </xf>
    <xf numFmtId="0" fontId="21" fillId="0" borderId="40" xfId="0" applyFont="1" applyFill="1" applyBorder="1" applyAlignment="1">
      <alignment horizontal="center" vertical="center" wrapText="1"/>
    </xf>
    <xf numFmtId="49" fontId="21" fillId="0" borderId="41" xfId="0" applyNumberFormat="1" applyFont="1" applyFill="1" applyBorder="1" applyAlignment="1">
      <alignment vertical="center"/>
    </xf>
    <xf numFmtId="49" fontId="21" fillId="0" borderId="42" xfId="0" applyNumberFormat="1" applyFont="1" applyFill="1" applyBorder="1" applyAlignment="1" applyProtection="1">
      <alignment horizontal="center" vertical="center" wrapText="1"/>
      <protection locked="0"/>
    </xf>
    <xf numFmtId="0" fontId="21" fillId="0" borderId="42" xfId="0" applyFont="1" applyFill="1" applyBorder="1" applyAlignment="1">
      <alignment horizontal="left" vertical="center" wrapText="1"/>
    </xf>
    <xf numFmtId="0" fontId="24" fillId="0" borderId="42" xfId="0" applyFont="1" applyFill="1" applyBorder="1" applyAlignment="1" applyProtection="1">
      <alignment vertical="top" wrapText="1"/>
      <protection locked="0"/>
    </xf>
    <xf numFmtId="0" fontId="21" fillId="0" borderId="42" xfId="0" applyFont="1" applyFill="1" applyBorder="1" applyAlignment="1">
      <alignment horizontal="center" vertical="center" wrapText="1"/>
    </xf>
    <xf numFmtId="49" fontId="21" fillId="0" borderId="10" xfId="0" applyNumberFormat="1" applyFont="1" applyFill="1" applyBorder="1" applyAlignment="1">
      <alignment vertical="center"/>
    </xf>
    <xf numFmtId="49" fontId="21" fillId="0" borderId="43" xfId="0" applyNumberFormat="1" applyFont="1" applyFill="1" applyBorder="1" applyAlignment="1" applyProtection="1">
      <alignment horizontal="center" vertical="center" wrapText="1"/>
      <protection locked="0"/>
    </xf>
    <xf numFmtId="49" fontId="21" fillId="0" borderId="44" xfId="0" applyNumberFormat="1" applyFont="1" applyFill="1" applyBorder="1" applyAlignment="1" applyProtection="1">
      <alignment horizontal="center" vertical="center" wrapText="1"/>
      <protection locked="0"/>
    </xf>
    <xf numFmtId="0" fontId="21" fillId="0" borderId="45" xfId="0" applyFont="1" applyFill="1" applyBorder="1" applyAlignment="1">
      <alignment horizontal="left" vertical="center" wrapText="1"/>
    </xf>
    <xf numFmtId="0" fontId="24" fillId="0" borderId="12" xfId="0" applyFont="1" applyFill="1" applyBorder="1" applyAlignment="1" applyProtection="1">
      <alignment vertical="top" wrapText="1"/>
      <protection locked="0"/>
    </xf>
    <xf numFmtId="0" fontId="21" fillId="0" borderId="12" xfId="0" applyFont="1" applyFill="1" applyBorder="1" applyAlignment="1">
      <alignment horizontal="center" vertical="center" wrapText="1"/>
    </xf>
    <xf numFmtId="0" fontId="21" fillId="0" borderId="46" xfId="0" applyFont="1" applyFill="1" applyBorder="1" applyAlignment="1">
      <alignment horizontal="center" vertical="center" wrapText="1"/>
    </xf>
    <xf numFmtId="1" fontId="21" fillId="0" borderId="47" xfId="0" applyNumberFormat="1" applyFont="1" applyFill="1" applyBorder="1" applyAlignment="1">
      <alignment horizontal="center" vertical="center" wrapText="1"/>
    </xf>
    <xf numFmtId="49" fontId="24" fillId="0" borderId="48" xfId="0" applyNumberFormat="1" applyFont="1" applyFill="1" applyBorder="1" applyAlignment="1">
      <alignment vertical="center"/>
    </xf>
    <xf numFmtId="49" fontId="24" fillId="0" borderId="49" xfId="0" applyNumberFormat="1" applyFont="1" applyFill="1" applyBorder="1" applyAlignment="1" applyProtection="1">
      <alignment horizontal="center" vertical="center" wrapText="1"/>
      <protection locked="0"/>
    </xf>
    <xf numFmtId="0" fontId="24" fillId="0" borderId="49" xfId="0" applyFont="1" applyFill="1" applyBorder="1" applyAlignment="1">
      <alignment horizontal="left" vertical="center" wrapText="1"/>
    </xf>
    <xf numFmtId="0" fontId="24" fillId="0" borderId="49" xfId="0" applyFont="1" applyFill="1" applyBorder="1" applyAlignment="1" applyProtection="1">
      <alignment vertical="top" wrapText="1"/>
      <protection locked="0"/>
    </xf>
    <xf numFmtId="0" fontId="24" fillId="0" borderId="49" xfId="0" applyFont="1" applyFill="1" applyBorder="1" applyAlignment="1">
      <alignment horizontal="center" vertical="center" wrapText="1"/>
    </xf>
    <xf numFmtId="0" fontId="24" fillId="0" borderId="50" xfId="0" applyFont="1" applyFill="1" applyBorder="1" applyAlignment="1">
      <alignment horizontal="center" vertical="center" wrapText="1"/>
    </xf>
    <xf numFmtId="1" fontId="24" fillId="0" borderId="51" xfId="0" applyNumberFormat="1" applyFont="1" applyFill="1" applyBorder="1" applyAlignment="1">
      <alignment horizontal="center" vertical="center" wrapText="1"/>
    </xf>
    <xf numFmtId="49" fontId="20" fillId="0" borderId="52" xfId="0" applyNumberFormat="1" applyFont="1" applyFill="1" applyBorder="1" applyAlignment="1">
      <alignment vertical="center"/>
    </xf>
    <xf numFmtId="49" fontId="20" fillId="0" borderId="53" xfId="0" applyNumberFormat="1" applyFont="1" applyFill="1" applyBorder="1" applyAlignment="1" applyProtection="1">
      <alignment horizontal="center" vertical="center" wrapText="1"/>
      <protection locked="0"/>
    </xf>
    <xf numFmtId="0" fontId="20" fillId="0" borderId="54" xfId="0" applyFont="1" applyFill="1" applyBorder="1" applyAlignment="1" applyProtection="1">
      <alignment vertical="top" wrapText="1"/>
      <protection locked="0"/>
    </xf>
    <xf numFmtId="0" fontId="27" fillId="0" borderId="54" xfId="0" applyFont="1" applyFill="1" applyBorder="1"/>
    <xf numFmtId="0" fontId="20" fillId="0" borderId="54" xfId="0" applyFont="1" applyFill="1" applyBorder="1" applyAlignment="1">
      <alignment horizontal="center" vertical="center"/>
    </xf>
    <xf numFmtId="49" fontId="21" fillId="0" borderId="18" xfId="0" applyNumberFormat="1" applyFont="1" applyFill="1" applyBorder="1" applyAlignment="1">
      <alignment vertical="center"/>
    </xf>
    <xf numFmtId="0" fontId="21" fillId="0" borderId="21" xfId="0" applyFont="1" applyFill="1" applyBorder="1" applyAlignment="1">
      <alignment vertical="top" wrapText="1"/>
    </xf>
    <xf numFmtId="0" fontId="21" fillId="0" borderId="0" xfId="0" applyFont="1" applyFill="1" applyBorder="1"/>
    <xf numFmtId="0" fontId="21" fillId="0" borderId="21" xfId="0" applyFont="1" applyFill="1" applyBorder="1" applyAlignment="1">
      <alignment horizontal="center" vertical="center"/>
    </xf>
    <xf numFmtId="0" fontId="21" fillId="0" borderId="2" xfId="0" applyFont="1" applyFill="1" applyBorder="1" applyAlignment="1">
      <alignment vertical="top" wrapText="1"/>
    </xf>
    <xf numFmtId="0" fontId="21" fillId="0" borderId="55" xfId="0" applyFont="1" applyBorder="1" applyAlignment="1">
      <alignment horizontal="left" vertical="top" wrapText="1"/>
    </xf>
    <xf numFmtId="0" fontId="21" fillId="0" borderId="34" xfId="0" applyFont="1" applyFill="1" applyBorder="1" applyAlignment="1">
      <alignment horizontal="center" vertical="center"/>
    </xf>
    <xf numFmtId="0" fontId="21" fillId="0" borderId="55" xfId="0" applyFont="1" applyFill="1" applyBorder="1" applyAlignment="1">
      <alignment horizontal="center" vertical="center"/>
    </xf>
    <xf numFmtId="49" fontId="24" fillId="0" borderId="56" xfId="0" applyNumberFormat="1" applyFont="1" applyFill="1" applyBorder="1" applyAlignment="1" applyProtection="1">
      <alignment horizontal="center" vertical="center" wrapText="1"/>
      <protection locked="0"/>
    </xf>
    <xf numFmtId="49" fontId="24" fillId="0" borderId="57" xfId="0" applyNumberFormat="1" applyFont="1" applyFill="1" applyBorder="1" applyAlignment="1" applyProtection="1">
      <alignment horizontal="center" vertical="center" wrapText="1"/>
      <protection locked="0"/>
    </xf>
    <xf numFmtId="0" fontId="24" fillId="0" borderId="2" xfId="0" applyFont="1" applyBorder="1" applyAlignment="1">
      <alignment vertical="center" wrapText="1"/>
    </xf>
    <xf numFmtId="0" fontId="24" fillId="24" borderId="56" xfId="0" applyFont="1" applyFill="1" applyBorder="1" applyAlignment="1">
      <alignment horizontal="center" vertical="center"/>
    </xf>
    <xf numFmtId="0" fontId="21" fillId="0" borderId="23" xfId="0" applyFont="1" applyFill="1" applyBorder="1" applyAlignment="1">
      <alignment horizontal="center" vertical="center"/>
    </xf>
    <xf numFmtId="49" fontId="24" fillId="0" borderId="19" xfId="0" applyNumberFormat="1" applyFont="1" applyFill="1" applyBorder="1" applyAlignment="1" applyProtection="1">
      <alignment horizontal="center" vertical="center" wrapText="1"/>
      <protection locked="0"/>
    </xf>
    <xf numFmtId="0" fontId="24" fillId="0" borderId="21" xfId="0" applyFont="1" applyFill="1" applyBorder="1" applyAlignment="1">
      <alignment vertical="center" wrapText="1"/>
    </xf>
    <xf numFmtId="0" fontId="24" fillId="0" borderId="34" xfId="0" applyFont="1" applyFill="1" applyBorder="1" applyAlignment="1">
      <alignment horizontal="center" vertical="center"/>
    </xf>
    <xf numFmtId="0" fontId="24" fillId="0" borderId="55" xfId="0" applyFont="1" applyFill="1" applyBorder="1" applyAlignment="1">
      <alignment horizontal="center" vertical="center"/>
    </xf>
    <xf numFmtId="0" fontId="24" fillId="24" borderId="26" xfId="0" applyFont="1" applyFill="1" applyBorder="1" applyAlignment="1">
      <alignment horizontal="center" vertical="center"/>
    </xf>
    <xf numFmtId="0" fontId="24" fillId="0" borderId="28" xfId="0" applyFont="1" applyFill="1" applyBorder="1" applyAlignment="1">
      <alignment horizontal="center" vertical="center"/>
    </xf>
    <xf numFmtId="0" fontId="24" fillId="0" borderId="2" xfId="0" applyFont="1" applyFill="1" applyBorder="1" applyAlignment="1">
      <alignment horizontal="center" vertical="center"/>
    </xf>
    <xf numFmtId="0" fontId="24" fillId="0" borderId="56" xfId="0" applyFont="1" applyFill="1" applyBorder="1" applyAlignment="1">
      <alignment horizontal="center" vertical="center"/>
    </xf>
    <xf numFmtId="0" fontId="24" fillId="0" borderId="58" xfId="0" applyFont="1" applyFill="1" applyBorder="1" applyAlignment="1">
      <alignment horizontal="center" vertical="center"/>
    </xf>
    <xf numFmtId="49" fontId="21" fillId="0" borderId="56" xfId="0" applyNumberFormat="1" applyFont="1" applyFill="1" applyBorder="1" applyAlignment="1" applyProtection="1">
      <alignment horizontal="center" vertical="center" wrapText="1"/>
      <protection locked="0"/>
    </xf>
    <xf numFmtId="49" fontId="21" fillId="0" borderId="57" xfId="0" applyNumberFormat="1" applyFont="1" applyFill="1" applyBorder="1" applyAlignment="1" applyProtection="1">
      <alignment horizontal="center" vertical="center" wrapText="1"/>
      <protection locked="0"/>
    </xf>
    <xf numFmtId="0" fontId="21" fillId="0" borderId="56" xfId="0" applyFont="1" applyFill="1" applyBorder="1" applyAlignment="1">
      <alignment horizontal="center" vertical="center"/>
    </xf>
    <xf numFmtId="49" fontId="21" fillId="0" borderId="22" xfId="0" applyNumberFormat="1" applyFont="1" applyFill="1" applyBorder="1" applyAlignment="1">
      <alignment horizontal="left" vertical="center"/>
    </xf>
    <xf numFmtId="49" fontId="21" fillId="0" borderId="37" xfId="0" applyNumberFormat="1" applyFont="1" applyFill="1" applyBorder="1" applyAlignment="1">
      <alignment horizontal="left" vertical="center"/>
    </xf>
    <xf numFmtId="0" fontId="21" fillId="0" borderId="26" xfId="0" applyFont="1" applyFill="1" applyBorder="1" applyAlignment="1">
      <alignment vertical="center" wrapText="1"/>
    </xf>
    <xf numFmtId="0" fontId="21" fillId="0" borderId="26" xfId="0" applyFont="1" applyFill="1" applyBorder="1" applyAlignment="1">
      <alignment horizontal="center" vertical="center"/>
    </xf>
    <xf numFmtId="49" fontId="21" fillId="0" borderId="41" xfId="0" applyNumberFormat="1" applyFont="1" applyFill="1" applyBorder="1" applyAlignment="1">
      <alignment horizontal="left" vertical="center"/>
    </xf>
    <xf numFmtId="49" fontId="21" fillId="0" borderId="29" xfId="0" applyNumberFormat="1" applyFont="1" applyFill="1" applyBorder="1" applyAlignment="1" applyProtection="1">
      <alignment horizontal="center" vertical="center" wrapText="1"/>
      <protection locked="0"/>
    </xf>
    <xf numFmtId="0" fontId="21" fillId="0" borderId="31" xfId="0" applyFont="1" applyFill="1" applyBorder="1" applyAlignment="1">
      <alignment vertical="center" wrapText="1"/>
    </xf>
    <xf numFmtId="49" fontId="21" fillId="0" borderId="59" xfId="0" applyNumberFormat="1" applyFont="1" applyFill="1" applyBorder="1" applyAlignment="1">
      <alignment vertical="center"/>
    </xf>
    <xf numFmtId="0" fontId="21" fillId="0" borderId="34" xfId="0" applyFont="1" applyFill="1" applyBorder="1" applyAlignment="1">
      <alignment vertical="center" wrapText="1"/>
    </xf>
    <xf numFmtId="0" fontId="24" fillId="0" borderId="36" xfId="0" applyFont="1" applyFill="1" applyBorder="1" applyAlignment="1" applyProtection="1">
      <alignment vertical="top" wrapText="1"/>
      <protection locked="0"/>
    </xf>
    <xf numFmtId="49" fontId="20" fillId="0" borderId="14" xfId="0" applyNumberFormat="1" applyFont="1" applyFill="1" applyBorder="1" applyAlignment="1">
      <alignment vertical="center"/>
    </xf>
    <xf numFmtId="49" fontId="20" fillId="0" borderId="15" xfId="0" applyNumberFormat="1" applyFont="1" applyFill="1" applyBorder="1" applyAlignment="1" applyProtection="1">
      <alignment horizontal="center" vertical="center" wrapText="1"/>
      <protection locked="0"/>
    </xf>
    <xf numFmtId="0" fontId="27" fillId="0" borderId="15" xfId="0" applyFont="1" applyFill="1" applyBorder="1" applyAlignment="1">
      <alignment horizontal="center" vertical="center" wrapText="1"/>
    </xf>
    <xf numFmtId="0" fontId="20" fillId="0" borderId="16" xfId="0" applyFont="1" applyFill="1" applyBorder="1" applyAlignment="1">
      <alignment horizontal="center" vertical="center" wrapText="1"/>
    </xf>
    <xf numFmtId="49" fontId="21" fillId="0" borderId="19" xfId="0" applyNumberFormat="1" applyFont="1" applyBorder="1" applyAlignment="1">
      <alignment horizontal="center" vertical="center"/>
    </xf>
    <xf numFmtId="49" fontId="21" fillId="0" borderId="21" xfId="0" applyNumberFormat="1" applyFont="1" applyBorder="1" applyAlignment="1" applyProtection="1">
      <alignment horizontal="center" vertical="center" wrapText="1"/>
      <protection locked="0"/>
    </xf>
    <xf numFmtId="0" fontId="21" fillId="0" borderId="23" xfId="0" applyFont="1" applyBorder="1" applyAlignment="1">
      <alignment vertical="top" wrapText="1"/>
    </xf>
    <xf numFmtId="0" fontId="24" fillId="0" borderId="60" xfId="0" applyFont="1" applyFill="1" applyBorder="1" applyAlignment="1" applyProtection="1">
      <alignment vertical="center" wrapText="1"/>
      <protection locked="0"/>
    </xf>
    <xf numFmtId="1" fontId="21" fillId="0" borderId="61" xfId="0" applyNumberFormat="1" applyFont="1" applyFill="1" applyBorder="1" applyAlignment="1">
      <alignment horizontal="center" vertical="center" wrapText="1"/>
    </xf>
    <xf numFmtId="49" fontId="24" fillId="0" borderId="25" xfId="0" applyNumberFormat="1" applyFont="1" applyBorder="1" applyAlignment="1">
      <alignment horizontal="center" vertical="center"/>
    </xf>
    <xf numFmtId="49" fontId="24" fillId="0" borderId="2" xfId="0" applyNumberFormat="1" applyFont="1" applyBorder="1" applyAlignment="1" applyProtection="1">
      <alignment horizontal="center" vertical="center" wrapText="1"/>
      <protection locked="0"/>
    </xf>
    <xf numFmtId="0" fontId="24" fillId="0" borderId="27" xfId="0" applyFont="1" applyBorder="1" applyAlignment="1">
      <alignment vertical="top" wrapText="1"/>
    </xf>
    <xf numFmtId="0" fontId="21" fillId="0" borderId="62" xfId="0" applyFont="1" applyFill="1" applyBorder="1" applyAlignment="1">
      <alignment wrapText="1"/>
    </xf>
    <xf numFmtId="49" fontId="19" fillId="6" borderId="0" xfId="0" applyNumberFormat="1" applyFont="1" applyFill="1" applyBorder="1" applyAlignment="1" applyProtection="1">
      <alignment horizontal="center" vertical="center" wrapText="1"/>
      <protection locked="0"/>
    </xf>
    <xf numFmtId="0" fontId="19" fillId="6" borderId="0" xfId="0" applyFont="1" applyFill="1" applyBorder="1" applyAlignment="1">
      <alignment wrapText="1"/>
    </xf>
    <xf numFmtId="0" fontId="29" fillId="6" borderId="0" xfId="0" applyFont="1" applyFill="1" applyBorder="1" applyAlignment="1" applyProtection="1">
      <alignment vertical="top" wrapText="1"/>
      <protection locked="0"/>
    </xf>
    <xf numFmtId="0" fontId="19" fillId="6" borderId="0" xfId="0" applyFont="1" applyFill="1" applyBorder="1" applyAlignment="1">
      <alignment horizontal="center"/>
    </xf>
    <xf numFmtId="49" fontId="24" fillId="0" borderId="63" xfId="0" applyNumberFormat="1" applyFont="1" applyBorder="1" applyAlignment="1">
      <alignment horizontal="left" vertical="center"/>
    </xf>
    <xf numFmtId="0" fontId="24" fillId="0" borderId="64" xfId="0" applyFont="1" applyFill="1" applyBorder="1" applyAlignment="1">
      <alignment wrapText="1"/>
    </xf>
    <xf numFmtId="0" fontId="24" fillId="0" borderId="29" xfId="0" applyFont="1" applyFill="1" applyBorder="1" applyAlignment="1">
      <alignment horizontal="center" vertical="center"/>
    </xf>
    <xf numFmtId="49" fontId="29" fillId="6" borderId="0" xfId="0" applyNumberFormat="1" applyFont="1" applyFill="1" applyBorder="1" applyAlignment="1" applyProtection="1">
      <alignment horizontal="center" vertical="center" wrapText="1"/>
      <protection locked="0"/>
    </xf>
    <xf numFmtId="0" fontId="29" fillId="6" borderId="0" xfId="0" applyFont="1" applyFill="1" applyBorder="1" applyAlignment="1">
      <alignment wrapText="1"/>
    </xf>
    <xf numFmtId="0" fontId="29" fillId="6" borderId="0" xfId="0" applyFont="1" applyFill="1" applyBorder="1" applyAlignment="1">
      <alignment horizontal="center"/>
    </xf>
    <xf numFmtId="0" fontId="21" fillId="0" borderId="0" xfId="0" applyFont="1" applyBorder="1" applyAlignment="1">
      <alignment wrapText="1"/>
    </xf>
    <xf numFmtId="0" fontId="24" fillId="0" borderId="55" xfId="0" applyFont="1" applyFill="1" applyBorder="1" applyAlignment="1">
      <alignment vertical="top" wrapText="1"/>
    </xf>
    <xf numFmtId="0" fontId="21" fillId="0" borderId="40" xfId="0" applyFont="1" applyFill="1" applyBorder="1" applyAlignment="1">
      <alignment horizontal="center" vertical="center"/>
    </xf>
    <xf numFmtId="0" fontId="24" fillId="0" borderId="28" xfId="0" applyFont="1" applyFill="1" applyBorder="1" applyAlignment="1">
      <alignment vertical="top" wrapText="1"/>
    </xf>
    <xf numFmtId="0" fontId="24" fillId="0" borderId="2" xfId="0" applyFont="1" applyFill="1" applyBorder="1" applyAlignment="1">
      <alignment vertical="top" wrapText="1"/>
    </xf>
    <xf numFmtId="49" fontId="21" fillId="0" borderId="65" xfId="0" applyNumberFormat="1" applyFont="1" applyFill="1" applyBorder="1" applyAlignment="1">
      <alignment horizontal="left" vertical="center"/>
    </xf>
    <xf numFmtId="0" fontId="24" fillId="0" borderId="66" xfId="0" applyFont="1" applyFill="1" applyBorder="1" applyAlignment="1">
      <alignment vertical="top" wrapText="1"/>
    </xf>
    <xf numFmtId="49" fontId="24" fillId="0" borderId="18" xfId="0" applyNumberFormat="1" applyFont="1" applyFill="1" applyBorder="1" applyAlignment="1">
      <alignment vertical="center"/>
    </xf>
    <xf numFmtId="0" fontId="24" fillId="0" borderId="23" xfId="0" applyFont="1" applyFill="1" applyBorder="1" applyAlignment="1" applyProtection="1">
      <alignment vertical="top" wrapText="1"/>
      <protection locked="0"/>
    </xf>
    <xf numFmtId="0" fontId="27" fillId="0" borderId="27" xfId="0" applyFont="1" applyFill="1" applyBorder="1" applyAlignment="1" applyProtection="1">
      <alignment vertical="center" wrapText="1"/>
      <protection locked="0"/>
    </xf>
    <xf numFmtId="0" fontId="24" fillId="0" borderId="2" xfId="0" applyFont="1" applyFill="1" applyBorder="1" applyAlignment="1">
      <alignment wrapText="1"/>
    </xf>
    <xf numFmtId="0" fontId="24" fillId="0" borderId="27" xfId="0" applyFont="1" applyFill="1" applyBorder="1" applyAlignment="1">
      <alignment vertical="top" wrapText="1"/>
    </xf>
    <xf numFmtId="49" fontId="21" fillId="0" borderId="67" xfId="0" applyNumberFormat="1" applyFont="1" applyFill="1" applyBorder="1" applyAlignment="1">
      <alignment vertical="center"/>
    </xf>
    <xf numFmtId="0" fontId="24" fillId="0" borderId="66" xfId="0" applyFont="1" applyFill="1" applyBorder="1" applyAlignment="1" applyProtection="1">
      <alignment vertical="top" wrapText="1"/>
      <protection locked="0"/>
    </xf>
    <xf numFmtId="0" fontId="21" fillId="24" borderId="29" xfId="0" applyFont="1" applyFill="1" applyBorder="1" applyAlignment="1">
      <alignment horizontal="center" vertical="center"/>
    </xf>
    <xf numFmtId="0" fontId="21" fillId="0" borderId="26" xfId="0" applyFont="1" applyFill="1" applyBorder="1" applyAlignment="1">
      <alignment wrapText="1"/>
    </xf>
    <xf numFmtId="0" fontId="24" fillId="0" borderId="27" xfId="0" applyFont="1" applyFill="1" applyBorder="1" applyAlignment="1" applyProtection="1">
      <alignment vertical="center" wrapText="1"/>
      <protection locked="0"/>
    </xf>
    <xf numFmtId="0" fontId="24" fillId="0" borderId="26" xfId="0" applyFont="1" applyFill="1" applyBorder="1" applyAlignment="1">
      <alignment vertical="top" wrapText="1"/>
    </xf>
    <xf numFmtId="0" fontId="24" fillId="0" borderId="42" xfId="0" applyFont="1" applyFill="1" applyBorder="1" applyAlignment="1">
      <alignment horizontal="center" vertical="center"/>
    </xf>
    <xf numFmtId="49" fontId="21" fillId="0" borderId="37" xfId="0" applyNumberFormat="1" applyFont="1" applyBorder="1" applyAlignment="1">
      <alignment horizontal="left" vertical="center"/>
    </xf>
    <xf numFmtId="0" fontId="21" fillId="0" borderId="28" xfId="0" applyFont="1" applyFill="1" applyBorder="1" applyAlignment="1">
      <alignment wrapText="1"/>
    </xf>
    <xf numFmtId="0" fontId="21" fillId="0" borderId="29" xfId="0" applyFont="1" applyFill="1" applyBorder="1" applyAlignment="1">
      <alignment vertical="top" wrapText="1"/>
    </xf>
    <xf numFmtId="49" fontId="24" fillId="0" borderId="37" xfId="0" applyNumberFormat="1" applyFont="1" applyBorder="1" applyAlignment="1">
      <alignment horizontal="left" vertical="center"/>
    </xf>
    <xf numFmtId="0" fontId="24" fillId="0" borderId="68" xfId="0" applyFont="1" applyFill="1" applyBorder="1" applyAlignment="1" applyProtection="1">
      <alignment vertical="top" wrapText="1"/>
      <protection locked="0"/>
    </xf>
    <xf numFmtId="0" fontId="24" fillId="0" borderId="40" xfId="0" applyFont="1" applyFill="1" applyBorder="1" applyAlignment="1">
      <alignment horizontal="center" vertical="center"/>
    </xf>
    <xf numFmtId="1" fontId="27" fillId="0" borderId="35" xfId="0" applyNumberFormat="1" applyFont="1" applyFill="1" applyBorder="1" applyAlignment="1">
      <alignment horizontal="center" vertical="center" wrapText="1"/>
    </xf>
    <xf numFmtId="49" fontId="20" fillId="0" borderId="10" xfId="0" applyNumberFormat="1" applyFont="1" applyBorder="1" applyAlignment="1">
      <alignment horizontal="left" vertical="center"/>
    </xf>
    <xf numFmtId="49" fontId="21" fillId="0" borderId="45" xfId="0" applyNumberFormat="1" applyFont="1" applyFill="1" applyBorder="1" applyAlignment="1" applyProtection="1">
      <alignment horizontal="left" vertical="center" wrapText="1"/>
      <protection locked="0"/>
    </xf>
    <xf numFmtId="0" fontId="20" fillId="0" borderId="12" xfId="0" applyFont="1" applyBorder="1" applyAlignment="1" applyProtection="1">
      <alignment vertical="top" wrapText="1"/>
      <protection locked="0"/>
    </xf>
    <xf numFmtId="0" fontId="24" fillId="0" borderId="45" xfId="0" applyFont="1" applyFill="1" applyBorder="1" applyAlignment="1">
      <alignment horizontal="left" vertical="top" wrapText="1"/>
    </xf>
    <xf numFmtId="0" fontId="20" fillId="0" borderId="45" xfId="0" applyFont="1" applyFill="1" applyBorder="1" applyAlignment="1">
      <alignment horizontal="center" vertical="center"/>
    </xf>
    <xf numFmtId="0" fontId="19" fillId="6" borderId="0" xfId="0" applyFont="1" applyFill="1" applyAlignment="1">
      <alignment horizontal="left"/>
    </xf>
    <xf numFmtId="49" fontId="21" fillId="0" borderId="65" xfId="0" applyNumberFormat="1" applyFont="1" applyBorder="1" applyAlignment="1">
      <alignment horizontal="left" vertical="center"/>
    </xf>
    <xf numFmtId="49" fontId="24" fillId="0" borderId="29" xfId="0" applyNumberFormat="1" applyFont="1" applyFill="1" applyBorder="1" applyAlignment="1" applyProtection="1">
      <alignment horizontal="center" vertical="center" wrapText="1"/>
      <protection locked="0"/>
    </xf>
    <xf numFmtId="0" fontId="21" fillId="0" borderId="29" xfId="0" applyFont="1" applyBorder="1" applyAlignment="1" applyProtection="1">
      <alignment vertical="top" wrapText="1"/>
      <protection locked="0"/>
    </xf>
    <xf numFmtId="0" fontId="24" fillId="0" borderId="29" xfId="0" applyFont="1" applyFill="1" applyBorder="1" applyAlignment="1">
      <alignment horizontal="left" vertical="top" wrapText="1"/>
    </xf>
    <xf numFmtId="49" fontId="21" fillId="0" borderId="65" xfId="0" applyNumberFormat="1" applyFont="1" applyBorder="1" applyAlignment="1">
      <alignment vertical="center"/>
    </xf>
    <xf numFmtId="49" fontId="21" fillId="0" borderId="29" xfId="0" applyNumberFormat="1" applyFont="1" applyBorder="1" applyAlignment="1">
      <alignment horizontal="center" vertical="center"/>
    </xf>
    <xf numFmtId="0" fontId="21" fillId="0" borderId="29" xfId="0" applyFont="1" applyBorder="1" applyAlignment="1">
      <alignment horizontal="justify" wrapText="1"/>
    </xf>
    <xf numFmtId="0" fontId="24" fillId="0" borderId="29" xfId="0" applyFont="1" applyFill="1" applyBorder="1" applyAlignment="1">
      <alignment vertical="top" wrapText="1"/>
    </xf>
    <xf numFmtId="49" fontId="24" fillId="0" borderId="59" xfId="0" applyNumberFormat="1" applyFont="1" applyBorder="1" applyAlignment="1">
      <alignment vertical="center"/>
    </xf>
    <xf numFmtId="49" fontId="24" fillId="0" borderId="36" xfId="0" applyNumberFormat="1" applyFont="1" applyBorder="1" applyAlignment="1">
      <alignment horizontal="center" vertical="center"/>
    </xf>
    <xf numFmtId="49" fontId="24" fillId="0" borderId="55" xfId="0" applyNumberFormat="1" applyFont="1" applyFill="1" applyBorder="1" applyAlignment="1" applyProtection="1">
      <alignment horizontal="center" vertical="center" wrapText="1"/>
      <protection locked="0"/>
    </xf>
    <xf numFmtId="0" fontId="24" fillId="0" borderId="69" xfId="0" applyFont="1" applyBorder="1" applyAlignment="1">
      <alignment wrapText="1"/>
    </xf>
    <xf numFmtId="0" fontId="24" fillId="0" borderId="69" xfId="0" applyFont="1" applyFill="1" applyBorder="1" applyAlignment="1">
      <alignment vertical="top" wrapText="1"/>
    </xf>
    <xf numFmtId="0" fontId="24" fillId="0" borderId="69" xfId="0" applyFont="1" applyFill="1" applyBorder="1" applyAlignment="1">
      <alignment horizontal="center" vertical="center"/>
    </xf>
    <xf numFmtId="1" fontId="21" fillId="0" borderId="70" xfId="0" applyNumberFormat="1" applyFont="1" applyFill="1" applyBorder="1" applyAlignment="1">
      <alignment horizontal="center" vertical="center" wrapText="1"/>
    </xf>
    <xf numFmtId="0" fontId="27" fillId="0" borderId="16" xfId="0" applyFont="1" applyFill="1" applyBorder="1"/>
    <xf numFmtId="0" fontId="20" fillId="0" borderId="16" xfId="0" applyFont="1" applyFill="1" applyBorder="1" applyAlignment="1">
      <alignment horizontal="center" vertical="center"/>
    </xf>
    <xf numFmtId="1" fontId="24" fillId="0" borderId="61" xfId="0" applyNumberFormat="1" applyFont="1" applyFill="1" applyBorder="1" applyAlignment="1">
      <alignment horizontal="center" vertical="center" wrapText="1"/>
    </xf>
    <xf numFmtId="49" fontId="24" fillId="0" borderId="59" xfId="0" applyNumberFormat="1" applyFont="1" applyFill="1" applyBorder="1" applyAlignment="1">
      <alignment vertical="center"/>
    </xf>
    <xf numFmtId="49" fontId="24" fillId="0" borderId="36" xfId="0" applyNumberFormat="1" applyFont="1" applyFill="1" applyBorder="1" applyAlignment="1" applyProtection="1">
      <alignment horizontal="center" vertical="center" wrapText="1"/>
      <protection locked="0"/>
    </xf>
    <xf numFmtId="0" fontId="24" fillId="0" borderId="28" xfId="0" applyFont="1" applyFill="1" applyBorder="1" applyAlignment="1" applyProtection="1">
      <alignment vertical="center" wrapText="1"/>
      <protection locked="0"/>
    </xf>
    <xf numFmtId="1" fontId="24" fillId="0" borderId="71" xfId="0" applyNumberFormat="1" applyFont="1" applyFill="1" applyBorder="1" applyAlignment="1">
      <alignment horizontal="center" vertical="center" wrapText="1"/>
    </xf>
    <xf numFmtId="49" fontId="20" fillId="0" borderId="72" xfId="0" applyNumberFormat="1" applyFont="1" applyFill="1" applyBorder="1" applyAlignment="1" applyProtection="1">
      <alignment horizontal="center" vertical="center" wrapText="1"/>
      <protection locked="0"/>
    </xf>
    <xf numFmtId="0" fontId="20" fillId="0" borderId="73" xfId="0" applyFont="1" applyFill="1" applyBorder="1" applyAlignment="1" applyProtection="1">
      <alignment vertical="top" wrapText="1"/>
      <protection locked="0"/>
    </xf>
    <xf numFmtId="0" fontId="24" fillId="0" borderId="21" xfId="0" applyFont="1" applyFill="1" applyBorder="1" applyAlignment="1" applyProtection="1">
      <alignment vertical="top" wrapText="1"/>
      <protection locked="0"/>
    </xf>
    <xf numFmtId="0" fontId="24" fillId="0" borderId="28" xfId="0" applyFont="1" applyFill="1" applyBorder="1" applyAlignment="1">
      <alignment horizontal="center" vertical="center" wrapText="1"/>
    </xf>
    <xf numFmtId="0" fontId="24" fillId="0" borderId="26" xfId="0" applyFont="1" applyFill="1" applyBorder="1" applyAlignment="1">
      <alignment horizontal="center" vertical="center"/>
    </xf>
    <xf numFmtId="0" fontId="21" fillId="0" borderId="28" xfId="0" applyFont="1" applyFill="1" applyBorder="1" applyAlignment="1">
      <alignment horizontal="center" vertical="center"/>
    </xf>
    <xf numFmtId="49" fontId="24" fillId="0" borderId="75" xfId="0" applyNumberFormat="1" applyFont="1" applyBorder="1" applyAlignment="1">
      <alignment horizontal="left" vertical="center"/>
    </xf>
    <xf numFmtId="49" fontId="24" fillId="0" borderId="42" xfId="0" applyNumberFormat="1" applyFont="1" applyFill="1" applyBorder="1" applyAlignment="1" applyProtection="1">
      <alignment horizontal="center" vertical="center" wrapText="1"/>
      <protection locked="0"/>
    </xf>
    <xf numFmtId="0" fontId="24" fillId="0" borderId="42" xfId="0" applyFont="1" applyFill="1" applyBorder="1" applyAlignment="1">
      <alignment vertical="top" wrapText="1"/>
    </xf>
    <xf numFmtId="0" fontId="24" fillId="24" borderId="42" xfId="0" applyFont="1" applyFill="1" applyBorder="1" applyAlignment="1">
      <alignment horizontal="center" vertical="center"/>
    </xf>
    <xf numFmtId="0" fontId="24" fillId="0" borderId="76" xfId="0" applyFont="1" applyFill="1" applyBorder="1" applyAlignment="1">
      <alignment horizontal="center" vertical="center" wrapText="1"/>
    </xf>
    <xf numFmtId="1" fontId="21" fillId="0" borderId="71" xfId="0" applyNumberFormat="1" applyFont="1" applyFill="1" applyBorder="1" applyAlignment="1">
      <alignment horizontal="center" vertical="center" wrapText="1"/>
    </xf>
    <xf numFmtId="49" fontId="24" fillId="0" borderId="26" xfId="0" applyNumberFormat="1" applyFont="1" applyFill="1" applyBorder="1" applyAlignment="1">
      <alignment horizontal="center" vertical="center" wrapText="1"/>
    </xf>
    <xf numFmtId="0" fontId="24" fillId="0" borderId="42" xfId="0" applyFont="1" applyFill="1" applyBorder="1" applyAlignment="1">
      <alignment horizontal="center" vertical="center" wrapText="1"/>
    </xf>
    <xf numFmtId="49" fontId="20" fillId="24" borderId="14" xfId="0" applyNumberFormat="1" applyFont="1" applyFill="1" applyBorder="1" applyAlignment="1">
      <alignment vertical="center"/>
    </xf>
    <xf numFmtId="49" fontId="20" fillId="24" borderId="15" xfId="0" applyNumberFormat="1" applyFont="1" applyFill="1" applyBorder="1" applyAlignment="1" applyProtection="1">
      <alignment horizontal="center" vertical="center" wrapText="1"/>
      <protection locked="0"/>
    </xf>
    <xf numFmtId="0" fontId="20" fillId="24" borderId="16" xfId="0" applyFont="1" applyFill="1" applyBorder="1" applyAlignment="1" applyProtection="1">
      <alignment vertical="top" wrapText="1"/>
      <protection locked="0"/>
    </xf>
    <xf numFmtId="0" fontId="27" fillId="24" borderId="16" xfId="0" applyFont="1" applyFill="1" applyBorder="1"/>
    <xf numFmtId="2" fontId="20" fillId="24" borderId="16" xfId="0" applyNumberFormat="1" applyFont="1" applyFill="1" applyBorder="1" applyAlignment="1">
      <alignment horizontal="center" vertical="center"/>
    </xf>
    <xf numFmtId="0" fontId="21" fillId="0" borderId="34" xfId="0" applyFont="1" applyFill="1" applyBorder="1" applyAlignment="1" applyProtection="1">
      <alignment horizontal="left" vertical="top" wrapText="1"/>
      <protection locked="0"/>
    </xf>
    <xf numFmtId="0" fontId="21" fillId="0" borderId="26" xfId="0" applyFont="1" applyFill="1" applyBorder="1" applyAlignment="1" applyProtection="1">
      <alignment horizontal="left" vertical="top" wrapText="1"/>
      <protection locked="0"/>
    </xf>
    <xf numFmtId="0" fontId="24" fillId="0" borderId="26" xfId="0" applyFont="1" applyFill="1" applyBorder="1" applyAlignment="1" applyProtection="1">
      <alignment horizontal="left" vertical="top" wrapText="1"/>
      <protection locked="0"/>
    </xf>
    <xf numFmtId="0" fontId="24" fillId="0" borderId="28" xfId="0" applyFont="1" applyFill="1" applyBorder="1" applyAlignment="1" applyProtection="1">
      <alignment vertical="top" wrapText="1"/>
      <protection locked="0"/>
    </xf>
    <xf numFmtId="49" fontId="24" fillId="0" borderId="30" xfId="0" applyNumberFormat="1" applyFont="1" applyFill="1" applyBorder="1" applyAlignment="1" applyProtection="1">
      <alignment horizontal="center" vertical="center" wrapText="1"/>
      <protection locked="0"/>
    </xf>
    <xf numFmtId="0" fontId="24" fillId="0" borderId="29" xfId="0" applyFont="1" applyFill="1" applyBorder="1" applyAlignment="1" applyProtection="1">
      <alignment horizontal="left" vertical="top" wrapText="1"/>
      <protection locked="0"/>
    </xf>
    <xf numFmtId="49" fontId="24" fillId="0" borderId="77" xfId="0" applyNumberFormat="1" applyFont="1" applyFill="1" applyBorder="1" applyAlignment="1" applyProtection="1">
      <alignment horizontal="center" vertical="center" wrapText="1"/>
      <protection locked="0"/>
    </xf>
    <xf numFmtId="0" fontId="24" fillId="0" borderId="40" xfId="0" applyFont="1" applyFill="1" applyBorder="1" applyAlignment="1" applyProtection="1">
      <alignment horizontal="left" vertical="top" wrapText="1"/>
      <protection locked="0"/>
    </xf>
    <xf numFmtId="0" fontId="24" fillId="0" borderId="77" xfId="0" applyFont="1" applyFill="1" applyBorder="1" applyAlignment="1" applyProtection="1">
      <alignment vertical="top" wrapText="1"/>
      <protection locked="0"/>
    </xf>
    <xf numFmtId="0" fontId="24" fillId="0" borderId="30" xfId="0" applyFont="1" applyFill="1" applyBorder="1" applyAlignment="1" applyProtection="1">
      <alignment vertical="top" wrapText="1"/>
      <protection locked="0"/>
    </xf>
    <xf numFmtId="0" fontId="21" fillId="24" borderId="29" xfId="0" applyFont="1" applyFill="1" applyBorder="1" applyAlignment="1">
      <alignment horizontal="center" vertical="center" wrapText="1"/>
    </xf>
    <xf numFmtId="0" fontId="21" fillId="0" borderId="29" xfId="0" applyFont="1" applyFill="1" applyBorder="1" applyAlignment="1" applyProtection="1">
      <alignment horizontal="left" vertical="top" wrapText="1"/>
      <protection locked="0"/>
    </xf>
    <xf numFmtId="0" fontId="24" fillId="0" borderId="30" xfId="0" applyFont="1" applyFill="1" applyBorder="1" applyAlignment="1" applyProtection="1">
      <alignment vertical="center" wrapText="1"/>
      <protection locked="0"/>
    </xf>
    <xf numFmtId="0" fontId="20" fillId="0" borderId="29" xfId="0" applyFont="1" applyFill="1" applyBorder="1" applyAlignment="1">
      <alignment horizontal="center" vertical="center"/>
    </xf>
    <xf numFmtId="0" fontId="20" fillId="24" borderId="29" xfId="0" applyFont="1" applyFill="1" applyBorder="1" applyAlignment="1">
      <alignment horizontal="center" vertical="center"/>
    </xf>
    <xf numFmtId="1" fontId="21" fillId="0" borderId="29" xfId="0" applyNumberFormat="1" applyFont="1" applyBorder="1" applyAlignment="1">
      <alignment horizontal="center" vertical="top" wrapText="1"/>
    </xf>
    <xf numFmtId="1" fontId="21" fillId="24" borderId="29" xfId="0" applyNumberFormat="1" applyFont="1" applyFill="1" applyBorder="1" applyAlignment="1">
      <alignment horizontal="center" vertical="center"/>
    </xf>
    <xf numFmtId="1" fontId="21" fillId="0" borderId="29" xfId="0" applyNumberFormat="1" applyFont="1" applyFill="1" applyBorder="1" applyAlignment="1">
      <alignment horizontal="center" vertical="center"/>
    </xf>
    <xf numFmtId="0" fontId="24" fillId="0" borderId="29" xfId="0" applyFont="1" applyFill="1" applyBorder="1" applyAlignment="1" applyProtection="1">
      <alignment vertical="center" wrapText="1"/>
      <protection locked="0"/>
    </xf>
    <xf numFmtId="0" fontId="21" fillId="0" borderId="29" xfId="0" applyFont="1" applyBorder="1" applyAlignment="1">
      <alignment vertical="center" wrapText="1"/>
    </xf>
    <xf numFmtId="49" fontId="21" fillId="0" borderId="2" xfId="0" applyNumberFormat="1" applyFont="1" applyBorder="1" applyAlignment="1" applyProtection="1">
      <alignment horizontal="center" vertical="center"/>
      <protection locked="0"/>
    </xf>
    <xf numFmtId="49" fontId="21" fillId="0" borderId="27" xfId="0" applyNumberFormat="1" applyFont="1" applyBorder="1" applyAlignment="1" applyProtection="1">
      <alignment horizontal="center" vertical="center"/>
      <protection locked="0"/>
    </xf>
    <xf numFmtId="0" fontId="21" fillId="0" borderId="29" xfId="0" applyFont="1" applyBorder="1" applyAlignment="1">
      <alignment wrapText="1"/>
    </xf>
    <xf numFmtId="0" fontId="24" fillId="0" borderId="66" xfId="0" applyFont="1" applyFill="1" applyBorder="1" applyAlignment="1" applyProtection="1">
      <alignment vertical="center" wrapText="1"/>
      <protection locked="0"/>
    </xf>
    <xf numFmtId="0" fontId="21" fillId="0" borderId="42" xfId="0" applyFont="1" applyFill="1" applyBorder="1" applyAlignment="1">
      <alignment vertical="top" wrapText="1"/>
    </xf>
    <xf numFmtId="0" fontId="24" fillId="0" borderId="76" xfId="0" applyFont="1" applyFill="1" applyBorder="1" applyAlignment="1" applyProtection="1">
      <alignment vertical="center" wrapText="1"/>
      <protection locked="0"/>
    </xf>
    <xf numFmtId="49" fontId="21" fillId="0" borderId="22" xfId="0" applyNumberFormat="1" applyFont="1" applyBorder="1" applyAlignment="1">
      <alignment horizontal="center" vertical="center"/>
    </xf>
    <xf numFmtId="49" fontId="21" fillId="0" borderId="25" xfId="0" applyNumberFormat="1" applyFont="1" applyBorder="1" applyAlignment="1">
      <alignment horizontal="center" vertical="center"/>
    </xf>
    <xf numFmtId="49" fontId="24" fillId="0" borderId="22" xfId="0" applyNumberFormat="1" applyFont="1" applyBorder="1" applyAlignment="1">
      <alignment horizontal="center" vertical="center"/>
    </xf>
    <xf numFmtId="0" fontId="24" fillId="0" borderId="23" xfId="0" applyFont="1" applyFill="1" applyBorder="1" applyAlignment="1" applyProtection="1">
      <alignment vertical="center" wrapText="1"/>
      <protection locked="0"/>
    </xf>
    <xf numFmtId="1" fontId="21" fillId="0" borderId="35" xfId="0" applyNumberFormat="1" applyFont="1" applyFill="1" applyBorder="1" applyAlignment="1">
      <alignment horizontal="center" vertical="center" wrapText="1"/>
    </xf>
    <xf numFmtId="0" fontId="21" fillId="24" borderId="2" xfId="0" applyFont="1" applyFill="1" applyBorder="1" applyAlignment="1">
      <alignment horizontal="center" vertical="center"/>
    </xf>
    <xf numFmtId="0" fontId="24" fillId="0" borderId="26" xfId="0" applyFont="1" applyFill="1" applyBorder="1" applyAlignment="1">
      <alignment horizontal="left" wrapText="1"/>
    </xf>
    <xf numFmtId="0" fontId="21" fillId="24" borderId="26" xfId="0" applyFont="1" applyFill="1" applyBorder="1" applyAlignment="1">
      <alignment horizontal="center" vertical="center"/>
    </xf>
    <xf numFmtId="0" fontId="21" fillId="0" borderId="26" xfId="0" applyFont="1" applyFill="1" applyBorder="1" applyAlignment="1">
      <alignment horizontal="left" wrapText="1"/>
    </xf>
    <xf numFmtId="0" fontId="24" fillId="0" borderId="31" xfId="0" applyFont="1" applyFill="1" applyBorder="1" applyAlignment="1" applyProtection="1">
      <alignment vertical="top" wrapText="1"/>
      <protection locked="0"/>
    </xf>
    <xf numFmtId="0" fontId="21" fillId="0" borderId="26" xfId="0" applyFont="1" applyFill="1" applyBorder="1" applyAlignment="1">
      <alignment horizontal="center" vertical="center" wrapText="1"/>
    </xf>
    <xf numFmtId="49" fontId="20" fillId="24" borderId="38" xfId="0" applyNumberFormat="1" applyFont="1" applyFill="1" applyBorder="1" applyAlignment="1">
      <alignment vertical="center"/>
    </xf>
    <xf numFmtId="49" fontId="20" fillId="24" borderId="78" xfId="0" applyNumberFormat="1" applyFont="1" applyFill="1" applyBorder="1" applyAlignment="1" applyProtection="1">
      <alignment horizontal="center" vertical="center"/>
      <protection locked="0"/>
    </xf>
    <xf numFmtId="49" fontId="20" fillId="24" borderId="73" xfId="0" applyNumberFormat="1" applyFont="1" applyFill="1" applyBorder="1" applyAlignment="1" applyProtection="1">
      <alignment horizontal="center" vertical="center"/>
      <protection locked="0"/>
    </xf>
    <xf numFmtId="0" fontId="24" fillId="24" borderId="16" xfId="0" applyFont="1" applyFill="1" applyBorder="1" applyAlignment="1" applyProtection="1">
      <alignment horizontal="left" vertical="top" wrapText="1"/>
      <protection locked="0"/>
    </xf>
    <xf numFmtId="0" fontId="20" fillId="24" borderId="16" xfId="0" applyFont="1" applyFill="1" applyBorder="1" applyAlignment="1">
      <alignment horizontal="center" vertical="center"/>
    </xf>
    <xf numFmtId="1" fontId="20" fillId="24" borderId="17" xfId="0" applyNumberFormat="1" applyFont="1" applyFill="1" applyBorder="1" applyAlignment="1">
      <alignment horizontal="center" vertical="center" wrapText="1"/>
    </xf>
    <xf numFmtId="0" fontId="18" fillId="24" borderId="0" xfId="0" applyFont="1" applyFill="1"/>
    <xf numFmtId="49" fontId="21" fillId="0" borderId="19" xfId="0" applyNumberFormat="1" applyFont="1" applyFill="1" applyBorder="1" applyAlignment="1" applyProtection="1">
      <alignment horizontal="center" vertical="center"/>
      <protection locked="0"/>
    </xf>
    <xf numFmtId="0" fontId="18" fillId="6" borderId="0" xfId="0" applyFont="1" applyFill="1" applyBorder="1"/>
    <xf numFmtId="1" fontId="20" fillId="0" borderId="79" xfId="0" applyNumberFormat="1" applyFont="1" applyFill="1" applyBorder="1" applyAlignment="1">
      <alignment horizontal="center" vertical="center" wrapText="1"/>
    </xf>
    <xf numFmtId="0" fontId="28" fillId="6" borderId="0" xfId="0" applyFont="1" applyFill="1"/>
    <xf numFmtId="49" fontId="21" fillId="0" borderId="18" xfId="0" applyNumberFormat="1" applyFont="1" applyFill="1" applyBorder="1" applyAlignment="1">
      <alignment horizontal="right" vertical="center"/>
    </xf>
    <xf numFmtId="0" fontId="24" fillId="0" borderId="28" xfId="0" applyFont="1" applyFill="1" applyBorder="1" applyAlignment="1">
      <alignment horizontal="left" wrapText="1"/>
    </xf>
    <xf numFmtId="49" fontId="21" fillId="0" borderId="22" xfId="0" applyNumberFormat="1" applyFont="1" applyBorder="1" applyAlignment="1">
      <alignment horizontal="right" vertical="center"/>
    </xf>
    <xf numFmtId="49" fontId="21" fillId="0" borderId="26" xfId="0" applyNumberFormat="1" applyFont="1" applyBorder="1" applyAlignment="1" applyProtection="1">
      <alignment horizontal="center" vertical="center" wrapText="1"/>
      <protection locked="0"/>
    </xf>
    <xf numFmtId="49" fontId="21" fillId="0" borderId="37" xfId="0" applyNumberFormat="1" applyFont="1" applyBorder="1" applyAlignment="1">
      <alignment horizontal="right" vertical="center"/>
    </xf>
    <xf numFmtId="49" fontId="21" fillId="0" borderId="29" xfId="0" applyNumberFormat="1" applyFont="1" applyBorder="1" applyAlignment="1" applyProtection="1">
      <alignment horizontal="center" vertical="center" wrapText="1"/>
      <protection locked="0"/>
    </xf>
    <xf numFmtId="0" fontId="21" fillId="0" borderId="31" xfId="0" applyFont="1" applyBorder="1" applyAlignment="1" applyProtection="1">
      <alignment vertical="top" wrapText="1"/>
      <protection locked="0"/>
    </xf>
    <xf numFmtId="49" fontId="24" fillId="0" borderId="65" xfId="0" applyNumberFormat="1" applyFont="1" applyBorder="1" applyAlignment="1">
      <alignment horizontal="right" vertical="center"/>
    </xf>
    <xf numFmtId="49" fontId="24" fillId="0" borderId="29" xfId="0" applyNumberFormat="1" applyFont="1" applyBorder="1" applyAlignment="1" applyProtection="1">
      <alignment horizontal="center" vertical="center" wrapText="1"/>
      <protection locked="0"/>
    </xf>
    <xf numFmtId="0" fontId="24" fillId="0" borderId="29" xfId="0" applyFont="1" applyBorder="1" applyAlignment="1" applyProtection="1">
      <alignment vertical="top" wrapText="1"/>
      <protection locked="0"/>
    </xf>
    <xf numFmtId="49" fontId="21" fillId="0" borderId="67" xfId="0" applyNumberFormat="1" applyFont="1" applyBorder="1" applyAlignment="1">
      <alignment horizontal="right" vertical="center"/>
    </xf>
    <xf numFmtId="0" fontId="21" fillId="0" borderId="30" xfId="0" applyFont="1" applyBorder="1" applyAlignment="1" applyProtection="1">
      <alignment vertical="top" wrapText="1"/>
      <protection locked="0"/>
    </xf>
    <xf numFmtId="0" fontId="21" fillId="0" borderId="27" xfId="0" applyFont="1" applyBorder="1" applyAlignment="1">
      <alignment vertical="center" wrapText="1"/>
    </xf>
    <xf numFmtId="0" fontId="24" fillId="0" borderId="66" xfId="0" applyFont="1" applyFill="1" applyBorder="1" applyAlignment="1">
      <alignment horizontal="left" wrapText="1"/>
    </xf>
    <xf numFmtId="49" fontId="21" fillId="0" borderId="22" xfId="0" applyNumberFormat="1" applyFont="1" applyFill="1" applyBorder="1" applyAlignment="1">
      <alignment horizontal="right" vertical="center"/>
    </xf>
    <xf numFmtId="0" fontId="21" fillId="0" borderId="27" xfId="0" applyFont="1" applyFill="1" applyBorder="1" applyAlignment="1" applyProtection="1">
      <alignment vertical="top" wrapText="1"/>
      <protection locked="0"/>
    </xf>
    <xf numFmtId="0" fontId="21" fillId="0" borderId="28" xfId="0" applyFont="1" applyBorder="1" applyAlignment="1">
      <alignment vertical="center" wrapText="1"/>
    </xf>
    <xf numFmtId="49" fontId="24" fillId="0" borderId="80" xfId="0" applyNumberFormat="1" applyFont="1" applyBorder="1" applyAlignment="1">
      <alignment horizontal="right" vertical="center"/>
    </xf>
    <xf numFmtId="0" fontId="24" fillId="0" borderId="66" xfId="0" applyFont="1" applyBorder="1" applyAlignment="1">
      <alignment vertical="center" wrapText="1"/>
    </xf>
    <xf numFmtId="1" fontId="21" fillId="0" borderId="81" xfId="0" applyNumberFormat="1" applyFont="1" applyFill="1" applyBorder="1" applyAlignment="1">
      <alignment horizontal="center" vertical="center" wrapText="1"/>
    </xf>
    <xf numFmtId="49" fontId="21" fillId="0" borderId="32" xfId="0" applyNumberFormat="1" applyFont="1" applyBorder="1" applyAlignment="1" applyProtection="1">
      <alignment horizontal="center" vertical="center" wrapText="1"/>
      <protection locked="0"/>
    </xf>
    <xf numFmtId="0" fontId="21" fillId="0" borderId="26" xfId="0" applyFont="1" applyBorder="1" applyAlignment="1">
      <alignment horizontal="center" vertical="center"/>
    </xf>
    <xf numFmtId="3" fontId="21" fillId="0" borderId="2" xfId="0" applyNumberFormat="1" applyFont="1" applyFill="1" applyBorder="1" applyAlignment="1">
      <alignment horizontal="center" vertical="center"/>
    </xf>
    <xf numFmtId="1" fontId="21" fillId="0" borderId="79" xfId="0" applyNumberFormat="1" applyFont="1" applyFill="1" applyBorder="1" applyAlignment="1">
      <alignment horizontal="center" vertical="center" wrapText="1"/>
    </xf>
    <xf numFmtId="49" fontId="21" fillId="0" borderId="2" xfId="0" applyNumberFormat="1" applyFont="1" applyFill="1" applyBorder="1" applyAlignment="1">
      <alignment horizontal="center" vertical="center"/>
    </xf>
    <xf numFmtId="49" fontId="24" fillId="0" borderId="2" xfId="0" applyNumberFormat="1" applyFont="1" applyFill="1" applyBorder="1" applyAlignment="1">
      <alignment horizontal="center" vertical="center"/>
    </xf>
    <xf numFmtId="3" fontId="21" fillId="0" borderId="26" xfId="0" applyNumberFormat="1" applyFont="1" applyFill="1" applyBorder="1" applyAlignment="1">
      <alignment horizontal="center" vertical="center"/>
    </xf>
    <xf numFmtId="49" fontId="21" fillId="0" borderId="82" xfId="0" applyNumberFormat="1" applyFont="1" applyFill="1" applyBorder="1" applyAlignment="1">
      <alignment vertical="center"/>
    </xf>
    <xf numFmtId="49" fontId="21" fillId="0" borderId="28" xfId="0" applyNumberFormat="1" applyFont="1" applyFill="1" applyBorder="1" applyAlignment="1" applyProtection="1">
      <alignment horizontal="center" vertical="top" wrapText="1"/>
      <protection locked="0"/>
    </xf>
    <xf numFmtId="49" fontId="21" fillId="0" borderId="42" xfId="0" applyNumberFormat="1" applyFont="1" applyFill="1" applyBorder="1" applyAlignment="1" applyProtection="1">
      <alignment horizontal="center" vertical="top" wrapText="1"/>
      <protection locked="0"/>
    </xf>
    <xf numFmtId="0" fontId="21" fillId="0" borderId="26" xfId="0" applyFont="1" applyBorder="1" applyAlignment="1">
      <alignment vertical="center" wrapText="1"/>
    </xf>
    <xf numFmtId="0" fontId="24" fillId="0" borderId="28" xfId="0" applyFont="1" applyBorder="1" applyAlignment="1">
      <alignment horizontal="left" wrapText="1"/>
    </xf>
    <xf numFmtId="49" fontId="20" fillId="0" borderId="83" xfId="0" applyNumberFormat="1" applyFont="1" applyFill="1" applyBorder="1" applyAlignment="1">
      <alignment vertical="center"/>
    </xf>
    <xf numFmtId="49" fontId="21" fillId="0" borderId="39" xfId="0" applyNumberFormat="1" applyFont="1" applyFill="1" applyBorder="1" applyAlignment="1" applyProtection="1">
      <alignment horizontal="center" vertical="top" wrapText="1"/>
      <protection locked="0"/>
    </xf>
    <xf numFmtId="0" fontId="20" fillId="0" borderId="39" xfId="0" applyFont="1" applyFill="1" applyBorder="1" applyAlignment="1">
      <alignment vertical="center" wrapText="1"/>
    </xf>
    <xf numFmtId="0" fontId="24" fillId="0" borderId="39" xfId="0" applyFont="1" applyBorder="1" applyAlignment="1">
      <alignment horizontal="left" wrapText="1"/>
    </xf>
    <xf numFmtId="0" fontId="20" fillId="0" borderId="39" xfId="0" applyFont="1" applyBorder="1" applyAlignment="1">
      <alignment horizontal="center" vertical="center"/>
    </xf>
    <xf numFmtId="49" fontId="21" fillId="0" borderId="84" xfId="0" applyNumberFormat="1" applyFont="1" applyFill="1" applyBorder="1" applyAlignment="1">
      <alignment vertical="center"/>
    </xf>
    <xf numFmtId="0" fontId="21" fillId="0" borderId="40" xfId="0" applyFont="1" applyFill="1" applyBorder="1" applyAlignment="1">
      <alignment wrapText="1"/>
    </xf>
    <xf numFmtId="0" fontId="24" fillId="0" borderId="85" xfId="0" applyFont="1" applyFill="1" applyBorder="1" applyAlignment="1" applyProtection="1">
      <alignment vertical="center" wrapText="1"/>
      <protection locked="0"/>
    </xf>
    <xf numFmtId="0" fontId="21" fillId="0" borderId="40" xfId="0" applyFont="1" applyBorder="1" applyAlignment="1">
      <alignment horizontal="center" vertical="center"/>
    </xf>
    <xf numFmtId="0" fontId="21" fillId="0" borderId="29" xfId="0" applyFont="1" applyFill="1" applyBorder="1" applyAlignment="1">
      <alignment wrapText="1"/>
    </xf>
    <xf numFmtId="0" fontId="21" fillId="0" borderId="29" xfId="0" applyFont="1" applyBorder="1" applyAlignment="1">
      <alignment horizontal="center" vertical="center"/>
    </xf>
    <xf numFmtId="49" fontId="21" fillId="0" borderId="29" xfId="0" applyNumberFormat="1" applyFont="1" applyFill="1" applyBorder="1" applyAlignment="1" applyProtection="1">
      <alignment horizontal="center" vertical="center"/>
      <protection locked="0"/>
    </xf>
    <xf numFmtId="49" fontId="21" fillId="0" borderId="0" xfId="0" applyNumberFormat="1" applyFont="1" applyFill="1" applyBorder="1" applyAlignment="1" applyProtection="1">
      <alignment horizontal="center" vertical="top" wrapText="1"/>
      <protection locked="0"/>
    </xf>
    <xf numFmtId="0" fontId="21" fillId="0" borderId="55" xfId="0" applyFont="1" applyBorder="1" applyAlignment="1">
      <alignment vertical="center" wrapText="1"/>
    </xf>
    <xf numFmtId="0" fontId="24" fillId="0" borderId="0" xfId="0" applyFont="1" applyBorder="1" applyAlignment="1">
      <alignment horizontal="left" wrapText="1"/>
    </xf>
    <xf numFmtId="0" fontId="21" fillId="0" borderId="34" xfId="0" applyFont="1" applyBorder="1" applyAlignment="1">
      <alignment horizontal="center" vertical="center"/>
    </xf>
    <xf numFmtId="49" fontId="20" fillId="0" borderId="15" xfId="0" applyNumberFormat="1" applyFont="1" applyFill="1" applyBorder="1" applyAlignment="1" applyProtection="1">
      <alignment horizontal="center" vertical="center"/>
      <protection locked="0"/>
    </xf>
    <xf numFmtId="0" fontId="20" fillId="0" borderId="16" xfId="0" applyFont="1" applyFill="1" applyBorder="1" applyAlignment="1">
      <alignment vertical="center" wrapText="1"/>
    </xf>
    <xf numFmtId="0" fontId="20" fillId="0" borderId="12" xfId="0" applyFont="1" applyFill="1" applyBorder="1" applyAlignment="1">
      <alignment horizontal="center" vertical="center"/>
    </xf>
    <xf numFmtId="0" fontId="21" fillId="0" borderId="34" xfId="0" applyFont="1" applyFill="1" applyBorder="1" applyAlignment="1">
      <alignment horizontal="left" vertical="center" wrapText="1"/>
    </xf>
    <xf numFmtId="0" fontId="21" fillId="0" borderId="42" xfId="0" applyFont="1" applyFill="1" applyBorder="1" applyAlignment="1">
      <alignment horizontal="center" vertical="center"/>
    </xf>
    <xf numFmtId="0" fontId="21" fillId="0" borderId="29" xfId="0" applyFont="1" applyFill="1" applyBorder="1" applyAlignment="1">
      <alignment horizontal="left" vertical="center" wrapText="1"/>
    </xf>
    <xf numFmtId="49" fontId="24" fillId="0" borderId="84" xfId="0" applyNumberFormat="1" applyFont="1" applyFill="1" applyBorder="1" applyAlignment="1">
      <alignment vertical="center"/>
    </xf>
    <xf numFmtId="49" fontId="24" fillId="0" borderId="40" xfId="0" applyNumberFormat="1" applyFont="1" applyFill="1" applyBorder="1" applyAlignment="1" applyProtection="1">
      <alignment horizontal="center" vertical="center"/>
      <protection locked="0"/>
    </xf>
    <xf numFmtId="0" fontId="24" fillId="0" borderId="40" xfId="0" applyFont="1" applyFill="1" applyBorder="1" applyAlignment="1">
      <alignment vertical="center" wrapText="1"/>
    </xf>
    <xf numFmtId="0" fontId="24" fillId="0" borderId="40" xfId="0" applyFont="1" applyFill="1" applyBorder="1" applyAlignment="1">
      <alignment horizontal="center" vertical="center" wrapText="1"/>
    </xf>
    <xf numFmtId="49" fontId="21" fillId="0" borderId="18" xfId="0" applyNumberFormat="1" applyFont="1" applyFill="1" applyBorder="1" applyAlignment="1">
      <alignment horizontal="left" vertical="center"/>
    </xf>
    <xf numFmtId="0" fontId="21" fillId="0" borderId="21" xfId="0" applyFont="1" applyFill="1" applyBorder="1" applyAlignment="1">
      <alignment horizontal="left" vertical="center" wrapText="1"/>
    </xf>
    <xf numFmtId="0" fontId="24" fillId="0" borderId="23" xfId="0" applyFont="1" applyFill="1" applyBorder="1" applyAlignment="1">
      <alignment horizontal="left" wrapText="1"/>
    </xf>
    <xf numFmtId="49" fontId="24" fillId="0" borderId="18" xfId="0" applyNumberFormat="1" applyFont="1" applyFill="1" applyBorder="1" applyAlignment="1">
      <alignment horizontal="left" vertical="center"/>
    </xf>
    <xf numFmtId="0" fontId="24" fillId="0" borderId="21" xfId="0" applyFont="1" applyFill="1" applyBorder="1" applyAlignment="1">
      <alignment horizontal="left" vertical="center" wrapText="1"/>
    </xf>
    <xf numFmtId="49" fontId="21" fillId="0" borderId="40" xfId="0" applyNumberFormat="1" applyFont="1" applyFill="1" applyBorder="1" applyAlignment="1" applyProtection="1">
      <alignment horizontal="center" vertical="center"/>
      <protection locked="0"/>
    </xf>
    <xf numFmtId="0" fontId="21" fillId="0" borderId="40" xfId="0" applyFont="1" applyFill="1" applyBorder="1" applyAlignment="1">
      <alignment vertical="center" wrapText="1"/>
    </xf>
    <xf numFmtId="0" fontId="24" fillId="0" borderId="40" xfId="0" applyFont="1" applyFill="1" applyBorder="1" applyAlignment="1">
      <alignment horizontal="left" wrapText="1"/>
    </xf>
    <xf numFmtId="49" fontId="21" fillId="0" borderId="87" xfId="0" applyNumberFormat="1" applyFont="1" applyFill="1" applyBorder="1" applyAlignment="1">
      <alignment vertical="center"/>
    </xf>
    <xf numFmtId="49" fontId="21" fillId="0" borderId="69" xfId="0" applyNumberFormat="1" applyFont="1" applyFill="1" applyBorder="1" applyAlignment="1" applyProtection="1">
      <alignment horizontal="center" vertical="center"/>
      <protection locked="0"/>
    </xf>
    <xf numFmtId="0" fontId="21" fillId="0" borderId="69" xfId="0" applyFont="1" applyFill="1" applyBorder="1" applyAlignment="1">
      <alignment horizontal="center" vertical="center" wrapText="1"/>
    </xf>
    <xf numFmtId="49" fontId="20" fillId="0" borderId="39" xfId="0" applyNumberFormat="1" applyFont="1" applyFill="1" applyBorder="1" applyAlignment="1" applyProtection="1">
      <alignment horizontal="center" vertical="center"/>
      <protection locked="0"/>
    </xf>
    <xf numFmtId="0" fontId="20" fillId="0" borderId="39" xfId="0" applyFont="1" applyBorder="1" applyAlignment="1">
      <alignment vertical="center" wrapText="1"/>
    </xf>
    <xf numFmtId="0" fontId="27" fillId="0" borderId="39" xfId="0" applyFont="1" applyFill="1" applyBorder="1" applyAlignment="1">
      <alignment horizontal="left" wrapText="1"/>
    </xf>
    <xf numFmtId="1" fontId="20" fillId="0" borderId="88" xfId="0" applyNumberFormat="1" applyFont="1" applyFill="1" applyBorder="1" applyAlignment="1">
      <alignment horizontal="center" vertical="center" wrapText="1"/>
    </xf>
    <xf numFmtId="0" fontId="21" fillId="0" borderId="40" xfId="0" applyFont="1" applyBorder="1" applyAlignment="1">
      <alignment vertical="center" wrapText="1"/>
    </xf>
    <xf numFmtId="0" fontId="26" fillId="0" borderId="40" xfId="0" applyFont="1" applyFill="1" applyBorder="1" applyAlignment="1">
      <alignment horizontal="left" wrapText="1"/>
    </xf>
    <xf numFmtId="49" fontId="21" fillId="0" borderId="65" xfId="0" applyNumberFormat="1" applyFont="1" applyFill="1" applyBorder="1" applyAlignment="1">
      <alignment vertical="center"/>
    </xf>
    <xf numFmtId="0" fontId="26" fillId="0" borderId="29" xfId="0" applyFont="1" applyFill="1" applyBorder="1" applyAlignment="1">
      <alignment horizontal="left" wrapText="1"/>
    </xf>
    <xf numFmtId="49" fontId="21" fillId="0" borderId="75" xfId="0" applyNumberFormat="1" applyFont="1" applyFill="1" applyBorder="1" applyAlignment="1">
      <alignment vertical="center"/>
    </xf>
    <xf numFmtId="49" fontId="21" fillId="0" borderId="42" xfId="0" applyNumberFormat="1" applyFont="1" applyFill="1" applyBorder="1" applyAlignment="1" applyProtection="1">
      <alignment horizontal="center" vertical="center"/>
      <protection locked="0"/>
    </xf>
    <xf numFmtId="0" fontId="21" fillId="0" borderId="69" xfId="0" applyFont="1" applyBorder="1" applyAlignment="1">
      <alignment vertical="center" wrapText="1"/>
    </xf>
    <xf numFmtId="0" fontId="26" fillId="0" borderId="42" xfId="0" applyFont="1" applyFill="1" applyBorder="1" applyAlignment="1">
      <alignment horizontal="left" wrapText="1"/>
    </xf>
    <xf numFmtId="49" fontId="21" fillId="0" borderId="89" xfId="0" applyNumberFormat="1" applyFont="1" applyFill="1" applyBorder="1"/>
    <xf numFmtId="0" fontId="20" fillId="0" borderId="90" xfId="0" applyFont="1" applyFill="1" applyBorder="1" applyAlignment="1" applyProtection="1">
      <alignment horizontal="center" vertical="top"/>
      <protection locked="0"/>
    </xf>
    <xf numFmtId="0" fontId="20" fillId="0" borderId="15" xfId="0" applyFont="1" applyFill="1" applyBorder="1" applyAlignment="1" applyProtection="1">
      <alignment horizontal="center" vertical="top"/>
      <protection locked="0"/>
    </xf>
    <xf numFmtId="0" fontId="20" fillId="0" borderId="91" xfId="0" applyFont="1" applyFill="1" applyBorder="1" applyAlignment="1" applyProtection="1">
      <alignment vertical="top" wrapText="1"/>
      <protection locked="0"/>
    </xf>
    <xf numFmtId="0" fontId="21" fillId="0" borderId="92" xfId="0" applyFont="1" applyFill="1" applyBorder="1"/>
    <xf numFmtId="1" fontId="20" fillId="0" borderId="16" xfId="0" applyNumberFormat="1" applyFont="1" applyFill="1" applyBorder="1" applyAlignment="1">
      <alignment horizontal="center" vertical="center"/>
    </xf>
    <xf numFmtId="1" fontId="20" fillId="0" borderId="17" xfId="0" applyNumberFormat="1" applyFont="1" applyFill="1" applyBorder="1" applyAlignment="1">
      <alignment horizontal="center" vertical="center"/>
    </xf>
    <xf numFmtId="49" fontId="21" fillId="0" borderId="0" xfId="0" applyNumberFormat="1" applyFont="1" applyFill="1"/>
    <xf numFmtId="0" fontId="30" fillId="0" borderId="0" xfId="0" applyFont="1"/>
    <xf numFmtId="1" fontId="30" fillId="0" borderId="0" xfId="0" applyNumberFormat="1" applyFont="1"/>
    <xf numFmtId="0" fontId="31" fillId="0" borderId="0" xfId="0" applyFont="1"/>
    <xf numFmtId="0" fontId="19" fillId="0" borderId="0" xfId="0" applyFont="1" applyBorder="1" applyAlignment="1">
      <alignment horizontal="left" wrapText="1"/>
    </xf>
    <xf numFmtId="0" fontId="20" fillId="0" borderId="0" xfId="0" applyFont="1" applyBorder="1" applyAlignment="1">
      <alignment horizontal="center" wrapText="1"/>
    </xf>
    <xf numFmtId="0" fontId="24" fillId="0" borderId="33" xfId="0" applyFont="1" applyFill="1" applyBorder="1" applyAlignment="1" applyProtection="1">
      <alignment horizontal="center" vertical="center" wrapText="1"/>
      <protection locked="0"/>
    </xf>
    <xf numFmtId="0" fontId="24" fillId="0" borderId="40" xfId="0" applyFont="1" applyFill="1" applyBorder="1" applyAlignment="1" applyProtection="1">
      <alignment horizontal="center" vertical="center" wrapText="1"/>
      <protection locked="0"/>
    </xf>
    <xf numFmtId="0" fontId="24" fillId="0" borderId="74" xfId="0" applyFont="1" applyFill="1" applyBorder="1" applyAlignment="1" applyProtection="1">
      <alignment horizontal="center" vertical="center" wrapText="1"/>
      <protection locked="0"/>
    </xf>
    <xf numFmtId="0" fontId="24" fillId="0" borderId="86" xfId="0" applyFont="1" applyFill="1" applyBorder="1" applyAlignment="1" applyProtection="1">
      <alignment horizontal="center" vertical="top" wrapText="1"/>
      <protection locked="0"/>
    </xf>
    <xf numFmtId="0" fontId="21" fillId="0" borderId="0" xfId="0" applyFont="1" applyBorder="1" applyAlignment="1">
      <alignment horizontal="left" wrapText="1"/>
    </xf>
  </cellXfs>
  <cellStyles count="42">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C3C3C"/>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27"/>
  <sheetViews>
    <sheetView tabSelected="1" view="pageBreakPreview" topLeftCell="A179" zoomScale="25" zoomScaleNormal="25" zoomScaleSheetLayoutView="25" workbookViewId="0">
      <selection activeCell="G151" sqref="G151"/>
    </sheetView>
  </sheetViews>
  <sheetFormatPr defaultRowHeight="12.75" x14ac:dyDescent="0.2"/>
  <cols>
    <col min="1" max="1" width="15.28515625" style="1" customWidth="1"/>
    <col min="2" max="2" width="15.42578125" style="2" customWidth="1"/>
    <col min="3" max="3" width="16.42578125" style="2" customWidth="1"/>
    <col min="4" max="4" width="45.85546875" style="2" customWidth="1"/>
    <col min="5" max="5" width="70.5703125" style="2" customWidth="1"/>
    <col min="6" max="6" width="16.7109375" style="2" customWidth="1"/>
    <col min="7" max="7" width="17" style="2" customWidth="1"/>
    <col min="8" max="8" width="19.28515625" style="2" customWidth="1"/>
    <col min="9" max="9" width="17.5703125" style="2" customWidth="1"/>
    <col min="10" max="16384" width="9.140625" style="2"/>
  </cols>
  <sheetData>
    <row r="1" spans="1:9" ht="15.75" x14ac:dyDescent="0.25">
      <c r="F1" s="3" t="s">
        <v>0</v>
      </c>
      <c r="G1" s="3"/>
    </row>
    <row r="2" spans="1:9" ht="15.75" x14ac:dyDescent="0.25">
      <c r="F2" s="3" t="s">
        <v>1</v>
      </c>
      <c r="G2" s="3"/>
    </row>
    <row r="3" spans="1:9" ht="15.75" x14ac:dyDescent="0.25">
      <c r="F3" s="3" t="s">
        <v>2</v>
      </c>
      <c r="G3" s="3"/>
    </row>
    <row r="4" spans="1:9" ht="15.75" x14ac:dyDescent="0.25">
      <c r="F4" s="3" t="s">
        <v>3</v>
      </c>
      <c r="G4" s="3"/>
    </row>
    <row r="5" spans="1:9" ht="15.75" customHeight="1" x14ac:dyDescent="0.2">
      <c r="F5" s="410" t="s">
        <v>4</v>
      </c>
      <c r="G5" s="410"/>
      <c r="H5" s="410"/>
    </row>
    <row r="6" spans="1:9" ht="35.25" customHeight="1" x14ac:dyDescent="0.2">
      <c r="F6" s="410"/>
      <c r="G6" s="410"/>
      <c r="H6" s="410"/>
    </row>
    <row r="7" spans="1:9" ht="49.5" customHeight="1" x14ac:dyDescent="0.3">
      <c r="B7" s="411" t="s">
        <v>5</v>
      </c>
      <c r="C7" s="411"/>
      <c r="D7" s="411"/>
      <c r="E7" s="411"/>
      <c r="F7" s="411"/>
      <c r="G7" s="411"/>
      <c r="H7" s="411"/>
      <c r="I7" s="4"/>
    </row>
    <row r="8" spans="1:9" ht="18.75" x14ac:dyDescent="0.3">
      <c r="B8" s="4"/>
      <c r="C8" s="4"/>
      <c r="D8" s="4"/>
      <c r="E8" s="4"/>
      <c r="F8" s="4"/>
      <c r="G8" s="4"/>
      <c r="H8" s="4" t="s">
        <v>6</v>
      </c>
      <c r="I8" s="4"/>
    </row>
    <row r="9" spans="1:9" ht="126" customHeight="1" x14ac:dyDescent="0.3">
      <c r="A9" s="5" t="s">
        <v>7</v>
      </c>
      <c r="B9" s="6" t="s">
        <v>8</v>
      </c>
      <c r="C9" s="7" t="s">
        <v>9</v>
      </c>
      <c r="D9" s="7" t="s">
        <v>10</v>
      </c>
      <c r="E9" s="7" t="s">
        <v>11</v>
      </c>
      <c r="F9" s="8" t="s">
        <v>12</v>
      </c>
      <c r="G9" s="9" t="s">
        <v>13</v>
      </c>
      <c r="H9" s="10" t="s">
        <v>14</v>
      </c>
      <c r="I9" s="4"/>
    </row>
    <row r="10" spans="1:9" s="17" customFormat="1" ht="56.25" customHeight="1" x14ac:dyDescent="0.3">
      <c r="A10" s="11" t="s">
        <v>15</v>
      </c>
      <c r="B10" s="12"/>
      <c r="C10" s="12"/>
      <c r="D10" s="13" t="s">
        <v>16</v>
      </c>
      <c r="E10" s="14"/>
      <c r="F10" s="15">
        <f>F12+F16+F17+F18+F20+F21+F30+F31+F35+F37+F32+F34+F19</f>
        <v>3413154</v>
      </c>
      <c r="G10" s="15">
        <f>G12+G16+G17+G18+G20+G21+G30+G31+G35+G37+G32+G34+G19</f>
        <v>744376</v>
      </c>
      <c r="H10" s="16">
        <f t="shared" ref="H10:H91" si="0">F10+G10</f>
        <v>4157530</v>
      </c>
    </row>
    <row r="11" spans="1:9" s="24" customFormat="1" ht="56.25" hidden="1" x14ac:dyDescent="0.3">
      <c r="A11" s="18" t="s">
        <v>17</v>
      </c>
      <c r="B11" s="19"/>
      <c r="C11" s="19"/>
      <c r="D11" s="20" t="s">
        <v>16</v>
      </c>
      <c r="E11" s="21"/>
      <c r="F11" s="22"/>
      <c r="G11" s="22"/>
      <c r="H11" s="23">
        <f t="shared" si="0"/>
        <v>0</v>
      </c>
    </row>
    <row r="12" spans="1:9" s="24" customFormat="1" ht="37.5" x14ac:dyDescent="0.3">
      <c r="A12" s="25" t="s">
        <v>18</v>
      </c>
      <c r="B12" s="26" t="s">
        <v>19</v>
      </c>
      <c r="C12" s="26"/>
      <c r="D12" s="27" t="s">
        <v>20</v>
      </c>
      <c r="E12" s="21"/>
      <c r="F12" s="22">
        <f>F13</f>
        <v>314000</v>
      </c>
      <c r="G12" s="28">
        <f>G13</f>
        <v>0</v>
      </c>
      <c r="H12" s="29">
        <f t="shared" si="0"/>
        <v>314000</v>
      </c>
    </row>
    <row r="13" spans="1:9" s="37" customFormat="1" ht="75" x14ac:dyDescent="0.3">
      <c r="A13" s="30" t="s">
        <v>21</v>
      </c>
      <c r="B13" s="31" t="s">
        <v>22</v>
      </c>
      <c r="C13" s="31" t="s">
        <v>23</v>
      </c>
      <c r="D13" s="32" t="s">
        <v>24</v>
      </c>
      <c r="E13" s="33" t="s">
        <v>25</v>
      </c>
      <c r="F13" s="34">
        <v>314000</v>
      </c>
      <c r="G13" s="35"/>
      <c r="H13" s="29">
        <f t="shared" si="0"/>
        <v>314000</v>
      </c>
      <c r="I13" s="36"/>
    </row>
    <row r="14" spans="1:9" s="37" customFormat="1" ht="75" hidden="1" x14ac:dyDescent="0.3">
      <c r="A14" s="30" t="s">
        <v>26</v>
      </c>
      <c r="B14" s="31" t="s">
        <v>27</v>
      </c>
      <c r="C14" s="31" t="s">
        <v>23</v>
      </c>
      <c r="D14" s="32" t="s">
        <v>28</v>
      </c>
      <c r="E14" s="33" t="s">
        <v>29</v>
      </c>
      <c r="F14" s="38"/>
      <c r="G14" s="35"/>
      <c r="H14" s="29">
        <f t="shared" si="0"/>
        <v>0</v>
      </c>
      <c r="I14" s="36"/>
    </row>
    <row r="15" spans="1:9" s="37" customFormat="1" ht="39.75" hidden="1" customHeight="1" x14ac:dyDescent="0.3">
      <c r="A15" s="30" t="s">
        <v>26</v>
      </c>
      <c r="B15" s="31" t="s">
        <v>27</v>
      </c>
      <c r="C15" s="31" t="s">
        <v>23</v>
      </c>
      <c r="D15" s="32" t="s">
        <v>28</v>
      </c>
      <c r="E15" s="33" t="s">
        <v>30</v>
      </c>
      <c r="F15" s="38"/>
      <c r="G15" s="35"/>
      <c r="H15" s="29">
        <f t="shared" si="0"/>
        <v>0</v>
      </c>
      <c r="I15" s="36"/>
    </row>
    <row r="16" spans="1:9" s="43" customFormat="1" ht="56.25" x14ac:dyDescent="0.2">
      <c r="A16" s="25" t="s">
        <v>31</v>
      </c>
      <c r="B16" s="39" t="s">
        <v>32</v>
      </c>
      <c r="C16" s="39" t="s">
        <v>33</v>
      </c>
      <c r="D16" s="27" t="s">
        <v>34</v>
      </c>
      <c r="E16" s="40" t="s">
        <v>35</v>
      </c>
      <c r="F16" s="41">
        <v>350000</v>
      </c>
      <c r="G16" s="42"/>
      <c r="H16" s="29">
        <f t="shared" si="0"/>
        <v>350000</v>
      </c>
    </row>
    <row r="17" spans="1:8" s="45" customFormat="1" ht="37.5" x14ac:dyDescent="0.2">
      <c r="A17" s="25" t="s">
        <v>31</v>
      </c>
      <c r="B17" s="39" t="s">
        <v>32</v>
      </c>
      <c r="C17" s="39" t="s">
        <v>33</v>
      </c>
      <c r="D17" s="27" t="s">
        <v>34</v>
      </c>
      <c r="E17" s="44" t="s">
        <v>36</v>
      </c>
      <c r="F17" s="41">
        <v>200000</v>
      </c>
      <c r="G17" s="42"/>
      <c r="H17" s="29">
        <f t="shared" si="0"/>
        <v>200000</v>
      </c>
    </row>
    <row r="18" spans="1:8" s="43" customFormat="1" ht="84.75" customHeight="1" x14ac:dyDescent="0.3">
      <c r="A18" s="46" t="s">
        <v>37</v>
      </c>
      <c r="B18" s="39" t="s">
        <v>38</v>
      </c>
      <c r="C18" s="39" t="s">
        <v>39</v>
      </c>
      <c r="D18" s="47" t="s">
        <v>40</v>
      </c>
      <c r="E18" s="33" t="s">
        <v>41</v>
      </c>
      <c r="F18" s="41">
        <v>20000</v>
      </c>
      <c r="G18" s="42"/>
      <c r="H18" s="29">
        <f t="shared" si="0"/>
        <v>20000</v>
      </c>
    </row>
    <row r="19" spans="1:8" s="43" customFormat="1" ht="60" customHeight="1" x14ac:dyDescent="0.2">
      <c r="A19" s="46" t="s">
        <v>42</v>
      </c>
      <c r="B19" s="39" t="s">
        <v>43</v>
      </c>
      <c r="C19" s="48" t="s">
        <v>44</v>
      </c>
      <c r="D19" s="49" t="s">
        <v>45</v>
      </c>
      <c r="E19" s="50" t="s">
        <v>46</v>
      </c>
      <c r="F19" s="41"/>
      <c r="G19" s="42">
        <v>150000</v>
      </c>
      <c r="H19" s="29">
        <f t="shared" si="0"/>
        <v>150000</v>
      </c>
    </row>
    <row r="20" spans="1:8" s="43" customFormat="1" ht="45" customHeight="1" x14ac:dyDescent="0.2">
      <c r="A20" s="25" t="s">
        <v>47</v>
      </c>
      <c r="B20" s="39" t="s">
        <v>48</v>
      </c>
      <c r="C20" s="39" t="s">
        <v>44</v>
      </c>
      <c r="D20" s="51" t="s">
        <v>49</v>
      </c>
      <c r="E20" s="40" t="s">
        <v>50</v>
      </c>
      <c r="F20" s="41">
        <v>93006</v>
      </c>
      <c r="G20" s="42"/>
      <c r="H20" s="29">
        <f t="shared" si="0"/>
        <v>93006</v>
      </c>
    </row>
    <row r="21" spans="1:8" s="43" customFormat="1" ht="45" customHeight="1" x14ac:dyDescent="0.2">
      <c r="A21" s="25" t="s">
        <v>51</v>
      </c>
      <c r="B21" s="19" t="s">
        <v>52</v>
      </c>
      <c r="C21" s="19"/>
      <c r="D21" s="51" t="s">
        <v>53</v>
      </c>
      <c r="E21" s="40"/>
      <c r="F21" s="22">
        <f>F22+F23+F24+F25+F26+F27+F28+F29</f>
        <v>2186148</v>
      </c>
      <c r="G21" s="28">
        <f>G22+G23+G24+G25+G26+G27+G28+G29</f>
        <v>138852</v>
      </c>
      <c r="H21" s="29">
        <f t="shared" si="0"/>
        <v>2325000</v>
      </c>
    </row>
    <row r="22" spans="1:8" s="56" customFormat="1" ht="56.25" x14ac:dyDescent="0.2">
      <c r="A22" s="30" t="s">
        <v>54</v>
      </c>
      <c r="B22" s="52" t="s">
        <v>55</v>
      </c>
      <c r="C22" s="52" t="s">
        <v>44</v>
      </c>
      <c r="D22" s="53" t="s">
        <v>56</v>
      </c>
      <c r="E22" s="33" t="s">
        <v>57</v>
      </c>
      <c r="F22" s="54">
        <v>631148</v>
      </c>
      <c r="G22" s="35">
        <v>18852</v>
      </c>
      <c r="H22" s="55">
        <f t="shared" si="0"/>
        <v>650000</v>
      </c>
    </row>
    <row r="23" spans="1:8" s="59" customFormat="1" ht="75" x14ac:dyDescent="0.2">
      <c r="A23" s="30" t="s">
        <v>54</v>
      </c>
      <c r="B23" s="52" t="s">
        <v>55</v>
      </c>
      <c r="C23" s="52" t="s">
        <v>44</v>
      </c>
      <c r="D23" s="53" t="s">
        <v>56</v>
      </c>
      <c r="E23" s="57" t="s">
        <v>58</v>
      </c>
      <c r="F23" s="58">
        <v>50000</v>
      </c>
      <c r="G23" s="35"/>
      <c r="H23" s="55">
        <f t="shared" si="0"/>
        <v>50000</v>
      </c>
    </row>
    <row r="24" spans="1:8" s="37" customFormat="1" ht="37.5" x14ac:dyDescent="0.2">
      <c r="A24" s="30" t="s">
        <v>54</v>
      </c>
      <c r="B24" s="52" t="s">
        <v>55</v>
      </c>
      <c r="C24" s="52" t="s">
        <v>44</v>
      </c>
      <c r="D24" s="53" t="s">
        <v>56</v>
      </c>
      <c r="E24" s="57" t="s">
        <v>59</v>
      </c>
      <c r="F24" s="38">
        <v>400000</v>
      </c>
      <c r="G24" s="35"/>
      <c r="H24" s="55">
        <f t="shared" si="0"/>
        <v>400000</v>
      </c>
    </row>
    <row r="25" spans="1:8" s="37" customFormat="1" ht="37.5" x14ac:dyDescent="0.2">
      <c r="A25" s="30" t="s">
        <v>54</v>
      </c>
      <c r="B25" s="52" t="s">
        <v>55</v>
      </c>
      <c r="C25" s="52" t="s">
        <v>44</v>
      </c>
      <c r="D25" s="53" t="s">
        <v>56</v>
      </c>
      <c r="E25" s="57" t="s">
        <v>60</v>
      </c>
      <c r="F25" s="38">
        <v>40000</v>
      </c>
      <c r="G25" s="60"/>
      <c r="H25" s="55">
        <f t="shared" si="0"/>
        <v>40000</v>
      </c>
    </row>
    <row r="26" spans="1:8" s="37" customFormat="1" ht="99.75" customHeight="1" x14ac:dyDescent="0.2">
      <c r="A26" s="30" t="s">
        <v>54</v>
      </c>
      <c r="B26" s="52" t="s">
        <v>55</v>
      </c>
      <c r="C26" s="52" t="s">
        <v>44</v>
      </c>
      <c r="D26" s="53" t="s">
        <v>56</v>
      </c>
      <c r="E26" s="40" t="s">
        <v>61</v>
      </c>
      <c r="F26" s="38">
        <v>480000</v>
      </c>
      <c r="G26" s="35">
        <v>120000</v>
      </c>
      <c r="H26" s="55">
        <f t="shared" si="0"/>
        <v>600000</v>
      </c>
    </row>
    <row r="27" spans="1:8" s="37" customFormat="1" ht="56.25" x14ac:dyDescent="0.2">
      <c r="A27" s="30" t="s">
        <v>54</v>
      </c>
      <c r="B27" s="52" t="s">
        <v>55</v>
      </c>
      <c r="C27" s="52" t="s">
        <v>44</v>
      </c>
      <c r="D27" s="53" t="s">
        <v>56</v>
      </c>
      <c r="E27" s="40" t="s">
        <v>62</v>
      </c>
      <c r="F27" s="38">
        <v>100000</v>
      </c>
      <c r="G27" s="35"/>
      <c r="H27" s="55">
        <f t="shared" si="0"/>
        <v>100000</v>
      </c>
    </row>
    <row r="28" spans="1:8" s="37" customFormat="1" ht="58.5" customHeight="1" x14ac:dyDescent="0.2">
      <c r="A28" s="30" t="s">
        <v>54</v>
      </c>
      <c r="B28" s="52" t="s">
        <v>55</v>
      </c>
      <c r="C28" s="52" t="s">
        <v>44</v>
      </c>
      <c r="D28" s="53" t="s">
        <v>56</v>
      </c>
      <c r="E28" s="57" t="s">
        <v>63</v>
      </c>
      <c r="F28" s="38">
        <v>400000</v>
      </c>
      <c r="G28" s="35"/>
      <c r="H28" s="55">
        <f t="shared" si="0"/>
        <v>400000</v>
      </c>
    </row>
    <row r="29" spans="1:8" s="56" customFormat="1" ht="37.5" x14ac:dyDescent="0.2">
      <c r="A29" s="30" t="s">
        <v>54</v>
      </c>
      <c r="B29" s="52" t="s">
        <v>55</v>
      </c>
      <c r="C29" s="52" t="s">
        <v>44</v>
      </c>
      <c r="D29" s="61" t="s">
        <v>56</v>
      </c>
      <c r="E29" s="44" t="s">
        <v>64</v>
      </c>
      <c r="F29" s="62">
        <v>85000</v>
      </c>
      <c r="G29" s="35"/>
      <c r="H29" s="55">
        <f t="shared" si="0"/>
        <v>85000</v>
      </c>
    </row>
    <row r="30" spans="1:8" s="43" customFormat="1" ht="56.25" x14ac:dyDescent="0.2">
      <c r="A30" s="25" t="s">
        <v>65</v>
      </c>
      <c r="B30" s="63" t="s">
        <v>66</v>
      </c>
      <c r="C30" s="64" t="s">
        <v>67</v>
      </c>
      <c r="D30" s="65" t="s">
        <v>68</v>
      </c>
      <c r="E30" s="66" t="s">
        <v>69</v>
      </c>
      <c r="F30" s="67">
        <v>100000</v>
      </c>
      <c r="G30" s="68">
        <v>200000</v>
      </c>
      <c r="H30" s="29">
        <f t="shared" si="0"/>
        <v>300000</v>
      </c>
    </row>
    <row r="31" spans="1:8" s="43" customFormat="1" ht="18.75" hidden="1" x14ac:dyDescent="0.2">
      <c r="A31" s="25"/>
      <c r="B31" s="63"/>
      <c r="C31" s="64"/>
      <c r="D31" s="65"/>
      <c r="E31" s="69"/>
      <c r="F31" s="67"/>
      <c r="G31" s="68"/>
      <c r="H31" s="29">
        <f t="shared" si="0"/>
        <v>0</v>
      </c>
    </row>
    <row r="32" spans="1:8" s="43" customFormat="1" ht="56.25" customHeight="1" x14ac:dyDescent="0.2">
      <c r="A32" s="25" t="s">
        <v>70</v>
      </c>
      <c r="B32" s="70" t="s">
        <v>71</v>
      </c>
      <c r="C32" s="71"/>
      <c r="D32" s="65" t="s">
        <v>72</v>
      </c>
      <c r="E32" s="412" t="s">
        <v>73</v>
      </c>
      <c r="F32" s="72">
        <f>F33</f>
        <v>0</v>
      </c>
      <c r="G32" s="73">
        <f>G33</f>
        <v>190524</v>
      </c>
      <c r="H32" s="29">
        <f t="shared" si="0"/>
        <v>190524</v>
      </c>
    </row>
    <row r="33" spans="1:9" s="37" customFormat="1" ht="37.5" x14ac:dyDescent="0.2">
      <c r="A33" s="74" t="s">
        <v>74</v>
      </c>
      <c r="B33" s="75" t="s">
        <v>75</v>
      </c>
      <c r="C33" s="76" t="s">
        <v>76</v>
      </c>
      <c r="D33" s="77" t="s">
        <v>77</v>
      </c>
      <c r="E33" s="412"/>
      <c r="F33" s="78"/>
      <c r="G33" s="35">
        <v>190524</v>
      </c>
      <c r="H33" s="29">
        <f t="shared" si="0"/>
        <v>190524</v>
      </c>
    </row>
    <row r="34" spans="1:9" s="43" customFormat="1" ht="37.5" x14ac:dyDescent="0.2">
      <c r="A34" s="25" t="s">
        <v>78</v>
      </c>
      <c r="B34" s="70" t="s">
        <v>79</v>
      </c>
      <c r="C34" s="71" t="s">
        <v>80</v>
      </c>
      <c r="D34" s="65" t="s">
        <v>81</v>
      </c>
      <c r="E34" s="412"/>
      <c r="F34" s="73"/>
      <c r="G34" s="42">
        <v>65000</v>
      </c>
      <c r="H34" s="29">
        <f t="shared" si="0"/>
        <v>65000</v>
      </c>
    </row>
    <row r="35" spans="1:9" s="82" customFormat="1" ht="56.25" hidden="1" x14ac:dyDescent="0.2">
      <c r="A35" s="25" t="s">
        <v>82</v>
      </c>
      <c r="B35" s="39" t="s">
        <v>83</v>
      </c>
      <c r="C35" s="39" t="s">
        <v>80</v>
      </c>
      <c r="D35" s="79" t="s">
        <v>84</v>
      </c>
      <c r="E35" s="80" t="s">
        <v>73</v>
      </c>
      <c r="F35" s="41"/>
      <c r="G35" s="81"/>
      <c r="H35" s="29">
        <f t="shared" si="0"/>
        <v>0</v>
      </c>
    </row>
    <row r="36" spans="1:9" s="43" customFormat="1" ht="45" hidden="1" customHeight="1" x14ac:dyDescent="0.2">
      <c r="A36" s="25"/>
      <c r="B36" s="39"/>
      <c r="C36" s="39"/>
      <c r="D36" s="51"/>
      <c r="E36" s="40"/>
      <c r="F36" s="41"/>
      <c r="G36" s="42"/>
      <c r="H36" s="29">
        <f t="shared" si="0"/>
        <v>0</v>
      </c>
    </row>
    <row r="37" spans="1:9" s="24" customFormat="1" ht="56.25" x14ac:dyDescent="0.3">
      <c r="A37" s="25" t="s">
        <v>85</v>
      </c>
      <c r="B37" s="26" t="s">
        <v>86</v>
      </c>
      <c r="C37" s="26" t="s">
        <v>87</v>
      </c>
      <c r="D37" s="83" t="s">
        <v>88</v>
      </c>
      <c r="E37" s="33" t="s">
        <v>89</v>
      </c>
      <c r="F37" s="41">
        <v>150000</v>
      </c>
      <c r="G37" s="42">
        <f>G38+G39</f>
        <v>0</v>
      </c>
      <c r="H37" s="29">
        <f t="shared" si="0"/>
        <v>150000</v>
      </c>
    </row>
    <row r="38" spans="1:9" s="37" customFormat="1" ht="57.75" hidden="1" customHeight="1" x14ac:dyDescent="0.3">
      <c r="A38" s="30" t="s">
        <v>90</v>
      </c>
      <c r="B38" s="31" t="s">
        <v>91</v>
      </c>
      <c r="C38" s="31" t="s">
        <v>87</v>
      </c>
      <c r="D38" s="84" t="s">
        <v>92</v>
      </c>
      <c r="E38" s="85"/>
      <c r="F38" s="38"/>
      <c r="G38" s="38"/>
      <c r="H38" s="86">
        <f t="shared" si="0"/>
        <v>0</v>
      </c>
      <c r="I38" s="36"/>
    </row>
    <row r="39" spans="1:9" s="43" customFormat="1" ht="45" hidden="1" customHeight="1" x14ac:dyDescent="0.3">
      <c r="A39" s="46"/>
      <c r="B39" s="87" t="s">
        <v>93</v>
      </c>
      <c r="C39" s="39" t="s">
        <v>87</v>
      </c>
      <c r="D39" s="88" t="s">
        <v>94</v>
      </c>
      <c r="E39" s="33" t="s">
        <v>95</v>
      </c>
      <c r="F39" s="41"/>
      <c r="G39" s="41"/>
      <c r="H39" s="16">
        <f t="shared" si="0"/>
        <v>0</v>
      </c>
    </row>
    <row r="40" spans="1:9" s="43" customFormat="1" ht="37.5" hidden="1" x14ac:dyDescent="0.2">
      <c r="A40" s="46" t="s">
        <v>96</v>
      </c>
      <c r="B40" s="87" t="s">
        <v>97</v>
      </c>
      <c r="C40" s="39"/>
      <c r="D40" s="89" t="s">
        <v>98</v>
      </c>
      <c r="E40" s="90"/>
      <c r="F40" s="41">
        <f>SUM(F41)</f>
        <v>0</v>
      </c>
      <c r="G40" s="41">
        <f>SUM(G41)</f>
        <v>0</v>
      </c>
      <c r="H40" s="16">
        <f t="shared" si="0"/>
        <v>0</v>
      </c>
    </row>
    <row r="41" spans="1:9" s="43" customFormat="1" ht="75" hidden="1" x14ac:dyDescent="0.3">
      <c r="A41" s="46" t="s">
        <v>99</v>
      </c>
      <c r="B41" s="39" t="s">
        <v>100</v>
      </c>
      <c r="C41" s="39" t="s">
        <v>101</v>
      </c>
      <c r="D41" s="91" t="s">
        <v>102</v>
      </c>
      <c r="E41" s="57" t="s">
        <v>103</v>
      </c>
      <c r="F41" s="41"/>
      <c r="G41" s="41"/>
      <c r="H41" s="16">
        <f t="shared" si="0"/>
        <v>0</v>
      </c>
    </row>
    <row r="42" spans="1:9" s="43" customFormat="1" ht="76.5" hidden="1" customHeight="1" x14ac:dyDescent="0.2">
      <c r="A42" s="25" t="s">
        <v>104</v>
      </c>
      <c r="B42" s="39" t="s">
        <v>105</v>
      </c>
      <c r="C42" s="39" t="s">
        <v>44</v>
      </c>
      <c r="D42" s="49" t="s">
        <v>45</v>
      </c>
      <c r="E42" s="33" t="s">
        <v>106</v>
      </c>
      <c r="F42" s="41"/>
      <c r="G42" s="41"/>
      <c r="H42" s="16">
        <f t="shared" si="0"/>
        <v>0</v>
      </c>
    </row>
    <row r="43" spans="1:9" ht="93.75" hidden="1" x14ac:dyDescent="0.3">
      <c r="A43" s="46"/>
      <c r="B43" s="39" t="s">
        <v>107</v>
      </c>
      <c r="C43" s="39" t="s">
        <v>44</v>
      </c>
      <c r="D43" s="92" t="s">
        <v>108</v>
      </c>
      <c r="E43" s="33" t="s">
        <v>109</v>
      </c>
      <c r="F43" s="41"/>
      <c r="G43" s="41"/>
      <c r="H43" s="16">
        <f t="shared" si="0"/>
        <v>0</v>
      </c>
    </row>
    <row r="44" spans="1:9" ht="18.75" hidden="1" x14ac:dyDescent="0.2">
      <c r="A44" s="46"/>
      <c r="B44" s="87"/>
      <c r="C44" s="87"/>
      <c r="D44" s="93"/>
      <c r="E44" s="57"/>
      <c r="F44" s="94"/>
      <c r="G44" s="41"/>
      <c r="H44" s="16">
        <f t="shared" si="0"/>
        <v>0</v>
      </c>
    </row>
    <row r="45" spans="1:9" ht="18.75" hidden="1" x14ac:dyDescent="0.2">
      <c r="A45" s="46"/>
      <c r="B45" s="87"/>
      <c r="C45" s="87"/>
      <c r="D45" s="93"/>
      <c r="E45" s="57"/>
      <c r="F45" s="94"/>
      <c r="G45" s="41"/>
      <c r="H45" s="16">
        <f t="shared" si="0"/>
        <v>0</v>
      </c>
    </row>
    <row r="46" spans="1:9" ht="18.75" hidden="1" x14ac:dyDescent="0.2">
      <c r="A46" s="46"/>
      <c r="B46" s="87"/>
      <c r="C46" s="87"/>
      <c r="D46" s="93"/>
      <c r="E46" s="57"/>
      <c r="F46" s="94"/>
      <c r="G46" s="41"/>
      <c r="H46" s="16">
        <f t="shared" si="0"/>
        <v>0</v>
      </c>
    </row>
    <row r="47" spans="1:9" ht="18.75" hidden="1" x14ac:dyDescent="0.2">
      <c r="A47" s="46"/>
      <c r="B47" s="87"/>
      <c r="C47" s="87"/>
      <c r="D47" s="93"/>
      <c r="E47" s="57"/>
      <c r="F47" s="94"/>
      <c r="G47" s="41"/>
      <c r="H47" s="16">
        <f t="shared" si="0"/>
        <v>0</v>
      </c>
    </row>
    <row r="48" spans="1:9" s="45" customFormat="1" ht="56.25" hidden="1" x14ac:dyDescent="0.2">
      <c r="A48" s="46"/>
      <c r="B48" s="95" t="s">
        <v>110</v>
      </c>
      <c r="C48" s="95" t="s">
        <v>80</v>
      </c>
      <c r="D48" s="93" t="s">
        <v>111</v>
      </c>
      <c r="E48" s="44" t="s">
        <v>112</v>
      </c>
      <c r="F48" s="41">
        <v>0</v>
      </c>
      <c r="G48" s="41"/>
      <c r="H48" s="16">
        <f t="shared" si="0"/>
        <v>0</v>
      </c>
    </row>
    <row r="49" spans="1:8" s="43" customFormat="1" ht="75" hidden="1" x14ac:dyDescent="0.2">
      <c r="A49" s="25" t="s">
        <v>113</v>
      </c>
      <c r="B49" s="63" t="s">
        <v>114</v>
      </c>
      <c r="C49" s="63" t="s">
        <v>67</v>
      </c>
      <c r="D49" s="93" t="s">
        <v>115</v>
      </c>
      <c r="E49" s="57" t="s">
        <v>116</v>
      </c>
      <c r="F49" s="94"/>
      <c r="G49" s="41"/>
      <c r="H49" s="16">
        <f t="shared" si="0"/>
        <v>0</v>
      </c>
    </row>
    <row r="50" spans="1:8" ht="18.75" hidden="1" x14ac:dyDescent="0.2">
      <c r="A50" s="25"/>
      <c r="B50" s="39"/>
      <c r="C50" s="39"/>
      <c r="D50" s="51"/>
      <c r="E50" s="41"/>
      <c r="F50" s="41"/>
      <c r="G50" s="41"/>
      <c r="H50" s="16">
        <f t="shared" si="0"/>
        <v>0</v>
      </c>
    </row>
    <row r="51" spans="1:8" ht="18.75" hidden="1" x14ac:dyDescent="0.2">
      <c r="A51" s="25" t="s">
        <v>117</v>
      </c>
      <c r="B51" s="39"/>
      <c r="C51" s="39"/>
      <c r="D51" s="51"/>
      <c r="E51" s="41"/>
      <c r="F51" s="41"/>
      <c r="G51" s="41"/>
      <c r="H51" s="16">
        <f t="shared" si="0"/>
        <v>0</v>
      </c>
    </row>
    <row r="52" spans="1:8" ht="56.25" hidden="1" x14ac:dyDescent="0.2">
      <c r="A52" s="25" t="s">
        <v>118</v>
      </c>
      <c r="B52" s="39">
        <v>200200</v>
      </c>
      <c r="C52" s="39"/>
      <c r="D52" s="96" t="s">
        <v>119</v>
      </c>
      <c r="E52" s="33" t="s">
        <v>120</v>
      </c>
      <c r="F52" s="41"/>
      <c r="G52" s="97"/>
      <c r="H52" s="16">
        <f t="shared" si="0"/>
        <v>0</v>
      </c>
    </row>
    <row r="53" spans="1:8" ht="18.75" hidden="1" x14ac:dyDescent="0.2">
      <c r="A53" s="25"/>
      <c r="B53" s="39"/>
      <c r="C53" s="39"/>
      <c r="D53" s="79"/>
      <c r="E53" s="40"/>
      <c r="F53" s="97"/>
      <c r="G53" s="97"/>
      <c r="H53" s="16">
        <f t="shared" si="0"/>
        <v>0</v>
      </c>
    </row>
    <row r="54" spans="1:8" s="43" customFormat="1" ht="18.75" hidden="1" x14ac:dyDescent="0.2">
      <c r="A54" s="25" t="s">
        <v>121</v>
      </c>
      <c r="B54" s="39"/>
      <c r="C54" s="39"/>
      <c r="D54" s="51"/>
      <c r="E54" s="57"/>
      <c r="F54" s="41"/>
      <c r="G54" s="41"/>
      <c r="H54" s="16">
        <f t="shared" si="0"/>
        <v>0</v>
      </c>
    </row>
    <row r="55" spans="1:8" s="43" customFormat="1" ht="55.5" hidden="1" customHeight="1" x14ac:dyDescent="0.2">
      <c r="A55" s="25" t="s">
        <v>122</v>
      </c>
      <c r="B55" s="39" t="s">
        <v>123</v>
      </c>
      <c r="C55" s="39" t="s">
        <v>124</v>
      </c>
      <c r="D55" s="51" t="s">
        <v>125</v>
      </c>
      <c r="E55" s="57" t="s">
        <v>126</v>
      </c>
      <c r="F55" s="41"/>
      <c r="G55" s="41"/>
      <c r="H55" s="16">
        <f t="shared" si="0"/>
        <v>0</v>
      </c>
    </row>
    <row r="56" spans="1:8" ht="37.5" hidden="1" x14ac:dyDescent="0.2">
      <c r="A56" s="25" t="s">
        <v>122</v>
      </c>
      <c r="B56" s="39" t="s">
        <v>123</v>
      </c>
      <c r="C56" s="39" t="s">
        <v>124</v>
      </c>
      <c r="D56" s="51" t="s">
        <v>125</v>
      </c>
      <c r="E56" s="40" t="s">
        <v>127</v>
      </c>
      <c r="F56" s="41"/>
      <c r="G56" s="41"/>
      <c r="H56" s="16">
        <f t="shared" si="0"/>
        <v>0</v>
      </c>
    </row>
    <row r="57" spans="1:8" ht="37.5" hidden="1" x14ac:dyDescent="0.2">
      <c r="A57" s="25" t="s">
        <v>122</v>
      </c>
      <c r="B57" s="39" t="s">
        <v>123</v>
      </c>
      <c r="C57" s="39" t="s">
        <v>124</v>
      </c>
      <c r="D57" s="51" t="s">
        <v>125</v>
      </c>
      <c r="E57" s="40" t="s">
        <v>128</v>
      </c>
      <c r="F57" s="41"/>
      <c r="G57" s="41"/>
      <c r="H57" s="16">
        <f t="shared" si="0"/>
        <v>0</v>
      </c>
    </row>
    <row r="58" spans="1:8" s="82" customFormat="1" ht="82.5" hidden="1" customHeight="1" x14ac:dyDescent="0.2">
      <c r="A58" s="25" t="s">
        <v>122</v>
      </c>
      <c r="B58" s="39" t="s">
        <v>123</v>
      </c>
      <c r="C58" s="39" t="s">
        <v>124</v>
      </c>
      <c r="D58" s="98" t="s">
        <v>125</v>
      </c>
      <c r="E58" s="99" t="s">
        <v>129</v>
      </c>
      <c r="F58" s="100"/>
      <c r="G58" s="73"/>
      <c r="H58" s="16">
        <f t="shared" si="0"/>
        <v>0</v>
      </c>
    </row>
    <row r="59" spans="1:8" ht="16.149999999999999" hidden="1" customHeight="1" x14ac:dyDescent="0.2">
      <c r="A59" s="101"/>
      <c r="B59" s="87"/>
      <c r="C59" s="87"/>
      <c r="D59" s="102"/>
      <c r="E59" s="44"/>
      <c r="F59" s="94"/>
      <c r="G59" s="94"/>
      <c r="H59" s="16">
        <f t="shared" si="0"/>
        <v>0</v>
      </c>
    </row>
    <row r="60" spans="1:8" s="108" customFormat="1" ht="56.25" customHeight="1" x14ac:dyDescent="0.2">
      <c r="A60" s="103" t="s">
        <v>130</v>
      </c>
      <c r="B60" s="104"/>
      <c r="C60" s="104"/>
      <c r="D60" s="105" t="s">
        <v>131</v>
      </c>
      <c r="E60" s="106"/>
      <c r="F60" s="107">
        <f>SUM(F61:F63)</f>
        <v>100000</v>
      </c>
      <c r="G60" s="107">
        <f>SUM(G61:G63)</f>
        <v>0</v>
      </c>
      <c r="H60" s="16">
        <f t="shared" si="0"/>
        <v>100000</v>
      </c>
    </row>
    <row r="61" spans="1:8" ht="58.5" hidden="1" customHeight="1" x14ac:dyDescent="0.2">
      <c r="A61" s="109">
        <v>1011090</v>
      </c>
      <c r="B61" s="110" t="s">
        <v>132</v>
      </c>
      <c r="C61" s="110" t="s">
        <v>133</v>
      </c>
      <c r="D61" s="111" t="s">
        <v>134</v>
      </c>
      <c r="E61" s="112" t="s">
        <v>135</v>
      </c>
      <c r="F61" s="113"/>
      <c r="G61" s="113"/>
      <c r="H61" s="16">
        <f t="shared" si="0"/>
        <v>0</v>
      </c>
    </row>
    <row r="62" spans="1:8" ht="27.75" hidden="1" customHeight="1" x14ac:dyDescent="0.2">
      <c r="A62" s="114"/>
      <c r="B62" s="115" t="s">
        <v>136</v>
      </c>
      <c r="C62" s="115" t="s">
        <v>137</v>
      </c>
      <c r="D62" s="116" t="s">
        <v>138</v>
      </c>
      <c r="E62" s="117" t="s">
        <v>139</v>
      </c>
      <c r="F62" s="118"/>
      <c r="G62" s="118"/>
      <c r="H62" s="23">
        <f t="shared" si="0"/>
        <v>0</v>
      </c>
    </row>
    <row r="63" spans="1:8" ht="39.75" customHeight="1" x14ac:dyDescent="0.2">
      <c r="A63" s="119" t="s">
        <v>140</v>
      </c>
      <c r="B63" s="120" t="s">
        <v>141</v>
      </c>
      <c r="C63" s="121"/>
      <c r="D63" s="122" t="s">
        <v>142</v>
      </c>
      <c r="E63" s="123"/>
      <c r="F63" s="124">
        <f>F64</f>
        <v>100000</v>
      </c>
      <c r="G63" s="125"/>
      <c r="H63" s="126">
        <f t="shared" si="0"/>
        <v>100000</v>
      </c>
    </row>
    <row r="64" spans="1:8" s="56" customFormat="1" ht="39.75" customHeight="1" x14ac:dyDescent="0.2">
      <c r="A64" s="127" t="s">
        <v>143</v>
      </c>
      <c r="B64" s="128" t="s">
        <v>144</v>
      </c>
      <c r="C64" s="128" t="s">
        <v>137</v>
      </c>
      <c r="D64" s="129" t="s">
        <v>145</v>
      </c>
      <c r="E64" s="130" t="s">
        <v>146</v>
      </c>
      <c r="F64" s="131">
        <v>100000</v>
      </c>
      <c r="G64" s="132"/>
      <c r="H64" s="133">
        <f t="shared" si="0"/>
        <v>100000</v>
      </c>
    </row>
    <row r="65" spans="1:8" ht="56.25" x14ac:dyDescent="0.35">
      <c r="A65" s="134" t="s">
        <v>147</v>
      </c>
      <c r="B65" s="135"/>
      <c r="C65" s="135"/>
      <c r="D65" s="136" t="s">
        <v>148</v>
      </c>
      <c r="E65" s="137"/>
      <c r="F65" s="138">
        <f>F68+F70</f>
        <v>6644000</v>
      </c>
      <c r="G65" s="138">
        <f>G68+G70+G72+G73+G74+G75+G76+G77</f>
        <v>0</v>
      </c>
      <c r="H65" s="86">
        <f t="shared" si="0"/>
        <v>6644000</v>
      </c>
    </row>
    <row r="66" spans="1:8" ht="0.75" hidden="1" customHeight="1" x14ac:dyDescent="0.3">
      <c r="A66" s="139"/>
      <c r="B66" s="19" t="s">
        <v>149</v>
      </c>
      <c r="C66" s="19"/>
      <c r="D66" s="140" t="s">
        <v>150</v>
      </c>
      <c r="E66" s="141"/>
      <c r="F66" s="142"/>
      <c r="G66" s="142"/>
      <c r="H66" s="16">
        <f t="shared" si="0"/>
        <v>0</v>
      </c>
    </row>
    <row r="67" spans="1:8" ht="15.75" hidden="1" customHeight="1" x14ac:dyDescent="0.3">
      <c r="A67" s="46"/>
      <c r="B67" s="19" t="s">
        <v>151</v>
      </c>
      <c r="C67" s="19"/>
      <c r="D67" s="143" t="s">
        <v>152</v>
      </c>
      <c r="E67" s="141"/>
      <c r="F67" s="142"/>
      <c r="G67" s="142"/>
      <c r="H67" s="23">
        <f t="shared" si="0"/>
        <v>0</v>
      </c>
    </row>
    <row r="68" spans="1:8" ht="41.25" customHeight="1" x14ac:dyDescent="0.2">
      <c r="A68" s="25" t="s">
        <v>153</v>
      </c>
      <c r="B68" s="87" t="s">
        <v>154</v>
      </c>
      <c r="C68" s="87"/>
      <c r="D68" s="144" t="s">
        <v>155</v>
      </c>
      <c r="E68" s="44"/>
      <c r="F68" s="145">
        <f>F69</f>
        <v>800000</v>
      </c>
      <c r="G68" s="146">
        <f>G69</f>
        <v>0</v>
      </c>
      <c r="H68" s="29">
        <f t="shared" si="0"/>
        <v>800000</v>
      </c>
    </row>
    <row r="69" spans="1:8" s="56" customFormat="1" ht="61.5" customHeight="1" x14ac:dyDescent="0.2">
      <c r="A69" s="74" t="s">
        <v>156</v>
      </c>
      <c r="B69" s="147" t="s">
        <v>157</v>
      </c>
      <c r="C69" s="148" t="s">
        <v>158</v>
      </c>
      <c r="D69" s="149" t="s">
        <v>159</v>
      </c>
      <c r="E69" s="44" t="s">
        <v>160</v>
      </c>
      <c r="F69" s="150">
        <v>800000</v>
      </c>
      <c r="G69" s="60"/>
      <c r="H69" s="55">
        <f t="shared" si="0"/>
        <v>800000</v>
      </c>
    </row>
    <row r="70" spans="1:8" s="43" customFormat="1" ht="37.5" x14ac:dyDescent="0.2">
      <c r="A70" s="25" t="s">
        <v>161</v>
      </c>
      <c r="B70" s="19" t="s">
        <v>162</v>
      </c>
      <c r="C70" s="19"/>
      <c r="D70" s="93" t="s">
        <v>163</v>
      </c>
      <c r="E70" s="40"/>
      <c r="F70" s="142">
        <f>F71+F72+F73+F74+F75+F76+F77</f>
        <v>5844000</v>
      </c>
      <c r="G70" s="151"/>
      <c r="H70" s="29">
        <f t="shared" si="0"/>
        <v>5844000</v>
      </c>
    </row>
    <row r="71" spans="1:8" s="37" customFormat="1" ht="37.5" x14ac:dyDescent="0.2">
      <c r="A71" s="74" t="s">
        <v>164</v>
      </c>
      <c r="B71" s="152" t="s">
        <v>165</v>
      </c>
      <c r="C71" s="152" t="s">
        <v>158</v>
      </c>
      <c r="D71" s="153" t="s">
        <v>166</v>
      </c>
      <c r="E71" s="44" t="s">
        <v>167</v>
      </c>
      <c r="F71" s="154">
        <v>200000</v>
      </c>
      <c r="G71" s="155"/>
      <c r="H71" s="55">
        <f t="shared" si="0"/>
        <v>200000</v>
      </c>
    </row>
    <row r="72" spans="1:8" s="37" customFormat="1" ht="38.25" customHeight="1" x14ac:dyDescent="0.2">
      <c r="A72" s="74" t="s">
        <v>164</v>
      </c>
      <c r="B72" s="152" t="s">
        <v>165</v>
      </c>
      <c r="C72" s="152" t="s">
        <v>158</v>
      </c>
      <c r="D72" s="153" t="s">
        <v>166</v>
      </c>
      <c r="E72" s="44" t="s">
        <v>168</v>
      </c>
      <c r="F72" s="156">
        <v>2500000</v>
      </c>
      <c r="G72" s="157"/>
      <c r="H72" s="55">
        <f t="shared" si="0"/>
        <v>2500000</v>
      </c>
    </row>
    <row r="73" spans="1:8" s="37" customFormat="1" ht="34.5" customHeight="1" x14ac:dyDescent="0.2">
      <c r="A73" s="74" t="s">
        <v>164</v>
      </c>
      <c r="B73" s="152" t="s">
        <v>165</v>
      </c>
      <c r="C73" s="152" t="s">
        <v>158</v>
      </c>
      <c r="D73" s="153" t="s">
        <v>166</v>
      </c>
      <c r="E73" s="40" t="s">
        <v>169</v>
      </c>
      <c r="F73" s="158">
        <v>100000</v>
      </c>
      <c r="G73" s="60"/>
      <c r="H73" s="55">
        <f t="shared" si="0"/>
        <v>100000</v>
      </c>
    </row>
    <row r="74" spans="1:8" s="37" customFormat="1" ht="39" customHeight="1" x14ac:dyDescent="0.2">
      <c r="A74" s="74" t="s">
        <v>164</v>
      </c>
      <c r="B74" s="152" t="s">
        <v>165</v>
      </c>
      <c r="C74" s="152" t="s">
        <v>158</v>
      </c>
      <c r="D74" s="153" t="s">
        <v>166</v>
      </c>
      <c r="E74" s="40" t="s">
        <v>170</v>
      </c>
      <c r="F74" s="158">
        <v>350000</v>
      </c>
      <c r="G74" s="60"/>
      <c r="H74" s="55">
        <f t="shared" si="0"/>
        <v>350000</v>
      </c>
    </row>
    <row r="75" spans="1:8" s="37" customFormat="1" ht="37.5" x14ac:dyDescent="0.2">
      <c r="A75" s="74" t="s">
        <v>164</v>
      </c>
      <c r="B75" s="152" t="s">
        <v>165</v>
      </c>
      <c r="C75" s="152" t="s">
        <v>158</v>
      </c>
      <c r="D75" s="153" t="s">
        <v>166</v>
      </c>
      <c r="E75" s="40" t="s">
        <v>171</v>
      </c>
      <c r="F75" s="158">
        <v>314886</v>
      </c>
      <c r="G75" s="60"/>
      <c r="H75" s="55">
        <f t="shared" si="0"/>
        <v>314886</v>
      </c>
    </row>
    <row r="76" spans="1:8" s="37" customFormat="1" ht="37.5" x14ac:dyDescent="0.2">
      <c r="A76" s="74" t="s">
        <v>164</v>
      </c>
      <c r="B76" s="152" t="s">
        <v>165</v>
      </c>
      <c r="C76" s="152" t="s">
        <v>158</v>
      </c>
      <c r="D76" s="153" t="s">
        <v>166</v>
      </c>
      <c r="E76" s="40" t="s">
        <v>172</v>
      </c>
      <c r="F76" s="158">
        <v>200000</v>
      </c>
      <c r="G76" s="60"/>
      <c r="H76" s="55">
        <f t="shared" si="0"/>
        <v>200000</v>
      </c>
    </row>
    <row r="77" spans="1:8" s="37" customFormat="1" ht="37.5" x14ac:dyDescent="0.2">
      <c r="A77" s="74" t="s">
        <v>164</v>
      </c>
      <c r="B77" s="152" t="s">
        <v>165</v>
      </c>
      <c r="C77" s="152" t="s">
        <v>158</v>
      </c>
      <c r="D77" s="153" t="s">
        <v>166</v>
      </c>
      <c r="E77" s="44" t="s">
        <v>173</v>
      </c>
      <c r="F77" s="159">
        <v>2179114</v>
      </c>
      <c r="G77" s="160"/>
      <c r="H77" s="55">
        <f t="shared" si="0"/>
        <v>2179114</v>
      </c>
    </row>
    <row r="78" spans="1:8" s="43" customFormat="1" ht="18.75" hidden="1" x14ac:dyDescent="0.2">
      <c r="A78" s="25"/>
      <c r="B78" s="87"/>
      <c r="C78" s="87"/>
      <c r="D78" s="93"/>
      <c r="E78" s="44"/>
      <c r="F78" s="145"/>
      <c r="G78" s="145"/>
      <c r="H78" s="86">
        <f t="shared" si="0"/>
        <v>0</v>
      </c>
    </row>
    <row r="79" spans="1:8" s="43" customFormat="1" ht="55.5" hidden="1" customHeight="1" x14ac:dyDescent="0.2">
      <c r="A79" s="74"/>
      <c r="B79" s="161"/>
      <c r="C79" s="162"/>
      <c r="D79" s="149"/>
      <c r="E79" s="44"/>
      <c r="F79" s="163"/>
      <c r="G79" s="97"/>
      <c r="H79" s="16">
        <f t="shared" si="0"/>
        <v>0</v>
      </c>
    </row>
    <row r="80" spans="1:8" s="43" customFormat="1" ht="0.75" hidden="1" customHeight="1" x14ac:dyDescent="0.2">
      <c r="A80" s="164"/>
      <c r="B80" s="19" t="s">
        <v>174</v>
      </c>
      <c r="C80" s="19"/>
      <c r="D80" s="51" t="s">
        <v>175</v>
      </c>
      <c r="E80" s="40" t="s">
        <v>176</v>
      </c>
      <c r="F80" s="142"/>
      <c r="G80" s="97"/>
      <c r="H80" s="16">
        <f t="shared" si="0"/>
        <v>0</v>
      </c>
    </row>
    <row r="81" spans="1:12" s="43" customFormat="1" ht="0.75" hidden="1" customHeight="1" x14ac:dyDescent="0.2">
      <c r="A81" s="165"/>
      <c r="B81" s="70"/>
      <c r="C81" s="70"/>
      <c r="D81" s="166"/>
      <c r="E81" s="44"/>
      <c r="F81" s="167"/>
      <c r="G81" s="167"/>
      <c r="H81" s="16">
        <f t="shared" si="0"/>
        <v>0</v>
      </c>
    </row>
    <row r="82" spans="1:12" s="82" customFormat="1" ht="56.25" hidden="1" x14ac:dyDescent="0.2">
      <c r="A82" s="168"/>
      <c r="B82" s="169" t="s">
        <v>177</v>
      </c>
      <c r="C82" s="169" t="s">
        <v>124</v>
      </c>
      <c r="D82" s="170" t="s">
        <v>125</v>
      </c>
      <c r="E82" s="44" t="s">
        <v>178</v>
      </c>
      <c r="F82" s="163"/>
      <c r="G82" s="163"/>
      <c r="H82" s="16">
        <f t="shared" si="0"/>
        <v>0</v>
      </c>
    </row>
    <row r="83" spans="1:12" s="43" customFormat="1" ht="18.75" hidden="1" x14ac:dyDescent="0.2">
      <c r="A83" s="25"/>
      <c r="B83" s="87"/>
      <c r="C83" s="87"/>
      <c r="D83" s="93"/>
      <c r="E83" s="44"/>
      <c r="F83" s="145"/>
      <c r="G83" s="145"/>
      <c r="H83" s="16">
        <f t="shared" si="0"/>
        <v>0</v>
      </c>
    </row>
    <row r="84" spans="1:12" s="43" customFormat="1" ht="18.75" hidden="1" x14ac:dyDescent="0.2">
      <c r="A84" s="171"/>
      <c r="B84" s="87"/>
      <c r="C84" s="87"/>
      <c r="D84" s="172"/>
      <c r="E84" s="173"/>
      <c r="F84" s="145"/>
      <c r="G84" s="145"/>
      <c r="H84" s="23">
        <f t="shared" si="0"/>
        <v>0</v>
      </c>
    </row>
    <row r="85" spans="1:12" ht="61.5" customHeight="1" x14ac:dyDescent="0.2">
      <c r="A85" s="174" t="s">
        <v>179</v>
      </c>
      <c r="B85" s="175"/>
      <c r="C85" s="175"/>
      <c r="D85" s="13" t="s">
        <v>180</v>
      </c>
      <c r="E85" s="176"/>
      <c r="F85" s="177">
        <f>F86+F91+F93+F95+F97+F98+F100+F104+F105+F116</f>
        <v>7271498</v>
      </c>
      <c r="G85" s="177">
        <f>G86+G91+G93+G95+G97+G98+G100+G104+G105+G116</f>
        <v>250000</v>
      </c>
      <c r="H85" s="16">
        <f t="shared" si="0"/>
        <v>7521498</v>
      </c>
    </row>
    <row r="86" spans="1:12" ht="99.75" customHeight="1" x14ac:dyDescent="0.2">
      <c r="A86" s="109" t="s">
        <v>181</v>
      </c>
      <c r="B86" s="178" t="s">
        <v>182</v>
      </c>
      <c r="C86" s="179"/>
      <c r="D86" s="180" t="s">
        <v>183</v>
      </c>
      <c r="E86" s="181"/>
      <c r="F86" s="113">
        <f>SUM(F87:F90)</f>
        <v>2200000</v>
      </c>
      <c r="G86" s="113">
        <f>SUM(G87:G90)</f>
        <v>0</v>
      </c>
      <c r="H86" s="182">
        <f t="shared" si="0"/>
        <v>2200000</v>
      </c>
    </row>
    <row r="87" spans="1:12" s="56" customFormat="1" ht="56.25" customHeight="1" x14ac:dyDescent="0.2">
      <c r="A87" s="74" t="s">
        <v>184</v>
      </c>
      <c r="B87" s="183" t="s">
        <v>185</v>
      </c>
      <c r="C87" s="184" t="s">
        <v>23</v>
      </c>
      <c r="D87" s="185" t="s">
        <v>186</v>
      </c>
      <c r="E87" s="413" t="s">
        <v>187</v>
      </c>
      <c r="F87" s="67">
        <v>100000</v>
      </c>
      <c r="G87" s="67"/>
      <c r="H87" s="29">
        <f t="shared" si="0"/>
        <v>100000</v>
      </c>
    </row>
    <row r="88" spans="1:12" s="56" customFormat="1" ht="37.5" x14ac:dyDescent="0.2">
      <c r="A88" s="74" t="s">
        <v>188</v>
      </c>
      <c r="B88" s="183" t="s">
        <v>189</v>
      </c>
      <c r="C88" s="184" t="s">
        <v>190</v>
      </c>
      <c r="D88" s="185" t="s">
        <v>191</v>
      </c>
      <c r="E88" s="413"/>
      <c r="F88" s="67">
        <v>1000000</v>
      </c>
      <c r="G88" s="67"/>
      <c r="H88" s="29">
        <f t="shared" si="0"/>
        <v>1000000</v>
      </c>
    </row>
    <row r="89" spans="1:12" s="56" customFormat="1" ht="60.75" customHeight="1" x14ac:dyDescent="0.2">
      <c r="A89" s="74" t="s">
        <v>192</v>
      </c>
      <c r="B89" s="183" t="s">
        <v>193</v>
      </c>
      <c r="C89" s="184" t="s">
        <v>190</v>
      </c>
      <c r="D89" s="185" t="s">
        <v>194</v>
      </c>
      <c r="E89" s="413"/>
      <c r="F89" s="67">
        <v>400000</v>
      </c>
      <c r="G89" s="67"/>
      <c r="H89" s="29">
        <f t="shared" si="0"/>
        <v>400000</v>
      </c>
    </row>
    <row r="90" spans="1:12" s="56" customFormat="1" ht="56.25" x14ac:dyDescent="0.2">
      <c r="A90" s="74" t="s">
        <v>195</v>
      </c>
      <c r="B90" s="183" t="s">
        <v>196</v>
      </c>
      <c r="C90" s="184" t="s">
        <v>190</v>
      </c>
      <c r="D90" s="185" t="s">
        <v>197</v>
      </c>
      <c r="E90" s="413"/>
      <c r="F90" s="67">
        <v>700000</v>
      </c>
      <c r="G90" s="67"/>
      <c r="H90" s="29">
        <f t="shared" si="0"/>
        <v>700000</v>
      </c>
    </row>
    <row r="91" spans="1:12" s="43" customFormat="1" ht="25.5" customHeight="1" x14ac:dyDescent="0.3">
      <c r="A91" s="25" t="s">
        <v>198</v>
      </c>
      <c r="B91" s="70" t="s">
        <v>199</v>
      </c>
      <c r="C91" s="70"/>
      <c r="D91" s="186" t="s">
        <v>200</v>
      </c>
      <c r="E91" s="413"/>
      <c r="F91" s="100"/>
      <c r="G91" s="100">
        <v>250000</v>
      </c>
      <c r="H91" s="29">
        <f t="shared" si="0"/>
        <v>250000</v>
      </c>
      <c r="I91" s="187"/>
      <c r="J91" s="188"/>
      <c r="K91" s="189"/>
      <c r="L91" s="190"/>
    </row>
    <row r="92" spans="1:12" s="37" customFormat="1" ht="44.25" customHeight="1" x14ac:dyDescent="0.3">
      <c r="A92" s="191" t="s">
        <v>201</v>
      </c>
      <c r="B92" s="148" t="s">
        <v>202</v>
      </c>
      <c r="C92" s="148" t="s">
        <v>132</v>
      </c>
      <c r="D92" s="192" t="s">
        <v>203</v>
      </c>
      <c r="E92" s="413"/>
      <c r="F92" s="193"/>
      <c r="G92" s="193">
        <v>250000</v>
      </c>
      <c r="H92" s="55">
        <v>250000</v>
      </c>
      <c r="I92" s="194"/>
      <c r="J92" s="195"/>
      <c r="K92" s="189"/>
      <c r="L92" s="196"/>
    </row>
    <row r="93" spans="1:12" s="43" customFormat="1" ht="37.5" customHeight="1" x14ac:dyDescent="0.3">
      <c r="A93" s="109" t="s">
        <v>204</v>
      </c>
      <c r="B93" s="87" t="s">
        <v>205</v>
      </c>
      <c r="C93" s="87"/>
      <c r="D93" s="197" t="s">
        <v>206</v>
      </c>
      <c r="E93" s="198"/>
      <c r="F93" s="199">
        <f>SUM(F94)</f>
        <v>40000</v>
      </c>
      <c r="G93" s="199">
        <f>SUM(G94)</f>
        <v>0</v>
      </c>
      <c r="H93" s="29">
        <f t="shared" ref="H93:H207" si="1">F93+G93</f>
        <v>40000</v>
      </c>
    </row>
    <row r="94" spans="1:12" s="37" customFormat="1" ht="75" x14ac:dyDescent="0.3">
      <c r="A94" s="74" t="s">
        <v>207</v>
      </c>
      <c r="B94" s="75" t="s">
        <v>208</v>
      </c>
      <c r="C94" s="75" t="s">
        <v>209</v>
      </c>
      <c r="D94" s="32" t="s">
        <v>210</v>
      </c>
      <c r="E94" s="200" t="s">
        <v>211</v>
      </c>
      <c r="F94" s="100">
        <v>40000</v>
      </c>
      <c r="G94" s="100"/>
      <c r="H94" s="29">
        <f t="shared" si="1"/>
        <v>40000</v>
      </c>
    </row>
    <row r="95" spans="1:12" s="43" customFormat="1" ht="37.5" x14ac:dyDescent="0.3">
      <c r="A95" s="25" t="s">
        <v>212</v>
      </c>
      <c r="B95" s="70" t="s">
        <v>213</v>
      </c>
      <c r="C95" s="70"/>
      <c r="D95" s="92" t="s">
        <v>214</v>
      </c>
      <c r="E95" s="200"/>
      <c r="F95" s="100">
        <f>SUM(F96)</f>
        <v>180000</v>
      </c>
      <c r="G95" s="100">
        <f>SUM(G96)</f>
        <v>0</v>
      </c>
      <c r="H95" s="29">
        <f t="shared" si="1"/>
        <v>180000</v>
      </c>
    </row>
    <row r="96" spans="1:12" s="37" customFormat="1" ht="45.75" customHeight="1" x14ac:dyDescent="0.2">
      <c r="A96" s="74" t="s">
        <v>215</v>
      </c>
      <c r="B96" s="31" t="s">
        <v>216</v>
      </c>
      <c r="C96" s="31" t="s">
        <v>209</v>
      </c>
      <c r="D96" s="201" t="s">
        <v>217</v>
      </c>
      <c r="E96" s="99" t="s">
        <v>218</v>
      </c>
      <c r="F96" s="100">
        <v>180000</v>
      </c>
      <c r="G96" s="100"/>
      <c r="H96" s="29">
        <f t="shared" si="1"/>
        <v>180000</v>
      </c>
    </row>
    <row r="97" spans="1:12" s="43" customFormat="1" ht="115.15" customHeight="1" x14ac:dyDescent="0.2">
      <c r="A97" s="25" t="s">
        <v>219</v>
      </c>
      <c r="B97" s="39" t="s">
        <v>220</v>
      </c>
      <c r="C97" s="39" t="s">
        <v>209</v>
      </c>
      <c r="D97" s="51" t="s">
        <v>221</v>
      </c>
      <c r="E97" s="99" t="s">
        <v>222</v>
      </c>
      <c r="F97" s="100">
        <v>700000</v>
      </c>
      <c r="G97" s="100"/>
      <c r="H97" s="29">
        <f t="shared" si="1"/>
        <v>700000</v>
      </c>
    </row>
    <row r="98" spans="1:12" s="43" customFormat="1" ht="137.44999999999999" customHeight="1" x14ac:dyDescent="0.2">
      <c r="A98" s="202" t="s">
        <v>223</v>
      </c>
      <c r="B98" s="169" t="s">
        <v>224</v>
      </c>
      <c r="C98" s="100">
        <v>1010</v>
      </c>
      <c r="D98" s="27" t="s">
        <v>225</v>
      </c>
      <c r="E98" s="203" t="s">
        <v>226</v>
      </c>
      <c r="F98" s="100">
        <v>1298900</v>
      </c>
      <c r="G98" s="100">
        <f>SUM(G99)</f>
        <v>0</v>
      </c>
      <c r="H98" s="29">
        <f t="shared" si="1"/>
        <v>1298900</v>
      </c>
    </row>
    <row r="99" spans="1:12" s="37" customFormat="1" ht="94.15" hidden="1" customHeight="1" x14ac:dyDescent="0.2">
      <c r="A99" s="204" t="s">
        <v>227</v>
      </c>
      <c r="B99" s="152" t="s">
        <v>228</v>
      </c>
      <c r="C99" s="152" t="s">
        <v>229</v>
      </c>
      <c r="D99" s="153" t="s">
        <v>230</v>
      </c>
      <c r="E99" s="205" t="s">
        <v>231</v>
      </c>
      <c r="F99" s="100"/>
      <c r="G99" s="100"/>
      <c r="H99" s="29">
        <f t="shared" si="1"/>
        <v>0</v>
      </c>
    </row>
    <row r="100" spans="1:12" s="43" customFormat="1" ht="42" customHeight="1" x14ac:dyDescent="0.2">
      <c r="A100" s="46" t="s">
        <v>232</v>
      </c>
      <c r="B100" s="70" t="s">
        <v>19</v>
      </c>
      <c r="C100" s="70"/>
      <c r="D100" s="27" t="s">
        <v>20</v>
      </c>
      <c r="E100" s="206"/>
      <c r="F100" s="100">
        <f>F102+F103</f>
        <v>199600</v>
      </c>
      <c r="G100" s="100">
        <f>G102+G103</f>
        <v>0</v>
      </c>
      <c r="H100" s="29">
        <f t="shared" si="1"/>
        <v>199600</v>
      </c>
    </row>
    <row r="101" spans="1:12" s="37" customFormat="1" ht="37.5" hidden="1" customHeight="1" x14ac:dyDescent="0.3">
      <c r="A101" s="74">
        <v>1513201</v>
      </c>
      <c r="B101" s="75" t="s">
        <v>233</v>
      </c>
      <c r="C101" s="75" t="s">
        <v>23</v>
      </c>
      <c r="D101" s="32" t="s">
        <v>234</v>
      </c>
      <c r="E101" s="200"/>
      <c r="F101" s="100"/>
      <c r="G101" s="100"/>
      <c r="H101" s="29">
        <f t="shared" si="1"/>
        <v>0</v>
      </c>
    </row>
    <row r="102" spans="1:12" s="43" customFormat="1" ht="75" x14ac:dyDescent="0.3">
      <c r="A102" s="74" t="s">
        <v>235</v>
      </c>
      <c r="B102" s="75" t="s">
        <v>22</v>
      </c>
      <c r="C102" s="75" t="s">
        <v>23</v>
      </c>
      <c r="D102" s="207" t="s">
        <v>24</v>
      </c>
      <c r="E102" s="99" t="s">
        <v>236</v>
      </c>
      <c r="F102" s="100">
        <v>100000</v>
      </c>
      <c r="G102" s="100"/>
      <c r="H102" s="29">
        <f t="shared" si="1"/>
        <v>100000</v>
      </c>
      <c r="I102" s="187"/>
      <c r="J102" s="188"/>
      <c r="K102" s="189"/>
      <c r="L102" s="190"/>
    </row>
    <row r="103" spans="1:12" s="43" customFormat="1" ht="75" x14ac:dyDescent="0.3">
      <c r="A103" s="74" t="s">
        <v>235</v>
      </c>
      <c r="B103" s="75" t="s">
        <v>22</v>
      </c>
      <c r="C103" s="75" t="s">
        <v>23</v>
      </c>
      <c r="D103" s="207" t="s">
        <v>24</v>
      </c>
      <c r="E103" s="208" t="s">
        <v>237</v>
      </c>
      <c r="F103" s="100">
        <v>99600</v>
      </c>
      <c r="G103" s="100"/>
      <c r="H103" s="29">
        <f t="shared" si="1"/>
        <v>99600</v>
      </c>
    </row>
    <row r="104" spans="1:12" s="43" customFormat="1" ht="39.75" customHeight="1" x14ac:dyDescent="0.2">
      <c r="A104" s="209" t="s">
        <v>238</v>
      </c>
      <c r="B104" s="169" t="s">
        <v>239</v>
      </c>
      <c r="C104" s="169" t="s">
        <v>240</v>
      </c>
      <c r="D104" s="65" t="s">
        <v>241</v>
      </c>
      <c r="E104" s="210" t="s">
        <v>242</v>
      </c>
      <c r="F104" s="211">
        <v>100000</v>
      </c>
      <c r="G104" s="100"/>
      <c r="H104" s="29">
        <f t="shared" si="1"/>
        <v>100000</v>
      </c>
    </row>
    <row r="105" spans="1:12" s="37" customFormat="1" ht="30.75" customHeight="1" x14ac:dyDescent="0.3">
      <c r="A105" s="25" t="s">
        <v>198</v>
      </c>
      <c r="B105" s="70" t="s">
        <v>199</v>
      </c>
      <c r="C105" s="70"/>
      <c r="D105" s="212" t="s">
        <v>200</v>
      </c>
      <c r="E105" s="213"/>
      <c r="F105" s="67">
        <f>F107+F108+F109+F110+F112+F113+F114+F115</f>
        <v>2532998</v>
      </c>
      <c r="G105" s="67"/>
      <c r="H105" s="29">
        <f t="shared" si="1"/>
        <v>2532998</v>
      </c>
      <c r="I105" s="36"/>
    </row>
    <row r="106" spans="1:12" s="43" customFormat="1" ht="30" hidden="1" customHeight="1" x14ac:dyDescent="0.3">
      <c r="A106" s="25" t="s">
        <v>243</v>
      </c>
      <c r="B106" s="70" t="s">
        <v>244</v>
      </c>
      <c r="C106" s="70" t="s">
        <v>132</v>
      </c>
      <c r="D106" s="212" t="s">
        <v>200</v>
      </c>
      <c r="E106" s="210"/>
      <c r="F106" s="100">
        <f>SUM(F109+F110+F111+F112+F113+F102+F103+F91+F114)</f>
        <v>2297598</v>
      </c>
      <c r="G106" s="100">
        <f>SUM(G109+G110+G111+G112+G113+G102+G103+G91+G114)</f>
        <v>250000</v>
      </c>
      <c r="H106" s="29">
        <f t="shared" si="1"/>
        <v>2547598</v>
      </c>
    </row>
    <row r="107" spans="1:12" s="37" customFormat="1" ht="35.25" customHeight="1" x14ac:dyDescent="0.3">
      <c r="A107" s="74" t="s">
        <v>201</v>
      </c>
      <c r="B107" s="75" t="s">
        <v>202</v>
      </c>
      <c r="C107" s="75" t="s">
        <v>132</v>
      </c>
      <c r="D107" s="32" t="s">
        <v>203</v>
      </c>
      <c r="E107" s="210" t="s">
        <v>245</v>
      </c>
      <c r="F107" s="193">
        <v>110000</v>
      </c>
      <c r="G107" s="193"/>
      <c r="H107" s="55">
        <f t="shared" si="1"/>
        <v>110000</v>
      </c>
    </row>
    <row r="108" spans="1:12" s="37" customFormat="1" ht="37.5" x14ac:dyDescent="0.2">
      <c r="A108" s="74" t="s">
        <v>201</v>
      </c>
      <c r="B108" s="75" t="s">
        <v>202</v>
      </c>
      <c r="C108" s="75" t="s">
        <v>132</v>
      </c>
      <c r="D108" s="214" t="s">
        <v>203</v>
      </c>
      <c r="E108" s="210" t="s">
        <v>246</v>
      </c>
      <c r="F108" s="193">
        <v>100000</v>
      </c>
      <c r="G108" s="193"/>
      <c r="H108" s="55">
        <f t="shared" si="1"/>
        <v>100000</v>
      </c>
    </row>
    <row r="109" spans="1:12" s="37" customFormat="1" ht="75" x14ac:dyDescent="0.25">
      <c r="A109" s="74" t="s">
        <v>201</v>
      </c>
      <c r="B109" s="75" t="s">
        <v>202</v>
      </c>
      <c r="C109" s="75" t="s">
        <v>132</v>
      </c>
      <c r="D109" s="214" t="s">
        <v>203</v>
      </c>
      <c r="E109" s="210" t="s">
        <v>247</v>
      </c>
      <c r="F109" s="193">
        <v>130000</v>
      </c>
      <c r="G109" s="193"/>
      <c r="H109" s="55">
        <f t="shared" si="1"/>
        <v>130000</v>
      </c>
      <c r="I109" s="194"/>
      <c r="J109" s="195"/>
      <c r="K109" s="189"/>
      <c r="L109" s="196"/>
    </row>
    <row r="110" spans="1:12" s="37" customFormat="1" ht="37.5" x14ac:dyDescent="0.3">
      <c r="A110" s="74" t="s">
        <v>201</v>
      </c>
      <c r="B110" s="75" t="s">
        <v>202</v>
      </c>
      <c r="C110" s="75" t="s">
        <v>132</v>
      </c>
      <c r="D110" s="32" t="s">
        <v>203</v>
      </c>
      <c r="E110" s="205" t="s">
        <v>248</v>
      </c>
      <c r="F110" s="193">
        <v>1500000</v>
      </c>
      <c r="G110" s="193"/>
      <c r="H110" s="55">
        <f t="shared" si="1"/>
        <v>1500000</v>
      </c>
      <c r="I110" s="194"/>
      <c r="J110" s="195"/>
      <c r="K110" s="189"/>
      <c r="L110" s="196"/>
    </row>
    <row r="111" spans="1:12" s="37" customFormat="1" ht="37.5" hidden="1" x14ac:dyDescent="0.3">
      <c r="A111" s="74" t="s">
        <v>243</v>
      </c>
      <c r="B111" s="75" t="s">
        <v>244</v>
      </c>
      <c r="C111" s="75" t="s">
        <v>132</v>
      </c>
      <c r="D111" s="32" t="s">
        <v>203</v>
      </c>
      <c r="E111" s="99" t="s">
        <v>249</v>
      </c>
      <c r="F111" s="193"/>
      <c r="G111" s="193"/>
      <c r="H111" s="55">
        <f t="shared" si="1"/>
        <v>0</v>
      </c>
      <c r="I111" s="194"/>
      <c r="J111" s="195"/>
      <c r="K111" s="189"/>
      <c r="L111" s="196"/>
    </row>
    <row r="112" spans="1:12" s="37" customFormat="1" ht="37.5" x14ac:dyDescent="0.3">
      <c r="A112" s="74" t="s">
        <v>201</v>
      </c>
      <c r="B112" s="75" t="s">
        <v>202</v>
      </c>
      <c r="C112" s="75" t="s">
        <v>132</v>
      </c>
      <c r="D112" s="32" t="s">
        <v>203</v>
      </c>
      <c r="E112" s="99" t="s">
        <v>250</v>
      </c>
      <c r="F112" s="193">
        <v>100000</v>
      </c>
      <c r="G112" s="193"/>
      <c r="H112" s="55">
        <f t="shared" si="1"/>
        <v>100000</v>
      </c>
      <c r="I112" s="194"/>
      <c r="J112" s="195"/>
      <c r="K112" s="189"/>
      <c r="L112" s="196"/>
    </row>
    <row r="113" spans="1:12" s="37" customFormat="1" ht="37.5" x14ac:dyDescent="0.3">
      <c r="A113" s="74" t="s">
        <v>201</v>
      </c>
      <c r="B113" s="75" t="s">
        <v>202</v>
      </c>
      <c r="C113" s="75" t="s">
        <v>132</v>
      </c>
      <c r="D113" s="32" t="s">
        <v>203</v>
      </c>
      <c r="E113" s="99" t="s">
        <v>251</v>
      </c>
      <c r="F113" s="193">
        <v>168000</v>
      </c>
      <c r="G113" s="193"/>
      <c r="H113" s="55">
        <f t="shared" si="1"/>
        <v>168000</v>
      </c>
      <c r="I113" s="194"/>
      <c r="J113" s="195"/>
      <c r="K113" s="189"/>
      <c r="L113" s="196"/>
    </row>
    <row r="114" spans="1:12" s="37" customFormat="1" ht="42" customHeight="1" x14ac:dyDescent="0.3">
      <c r="A114" s="74" t="s">
        <v>201</v>
      </c>
      <c r="B114" s="75" t="s">
        <v>202</v>
      </c>
      <c r="C114" s="75" t="s">
        <v>132</v>
      </c>
      <c r="D114" s="32" t="s">
        <v>203</v>
      </c>
      <c r="E114" s="213" t="s">
        <v>252</v>
      </c>
      <c r="F114" s="193">
        <v>199998</v>
      </c>
      <c r="G114" s="193"/>
      <c r="H114" s="55">
        <f t="shared" si="1"/>
        <v>199998</v>
      </c>
    </row>
    <row r="115" spans="1:12" s="37" customFormat="1" ht="37.5" x14ac:dyDescent="0.3">
      <c r="A115" s="74" t="s">
        <v>201</v>
      </c>
      <c r="B115" s="75" t="s">
        <v>202</v>
      </c>
      <c r="C115" s="75" t="s">
        <v>132</v>
      </c>
      <c r="D115" s="32" t="s">
        <v>203</v>
      </c>
      <c r="E115" s="200" t="s">
        <v>253</v>
      </c>
      <c r="F115" s="215">
        <v>225000</v>
      </c>
      <c r="G115" s="215"/>
      <c r="H115" s="55">
        <f t="shared" si="1"/>
        <v>225000</v>
      </c>
    </row>
    <row r="116" spans="1:12" s="43" customFormat="1" ht="18.75" x14ac:dyDescent="0.3">
      <c r="A116" s="216" t="s">
        <v>254</v>
      </c>
      <c r="B116" s="70" t="s">
        <v>52</v>
      </c>
      <c r="C116" s="70"/>
      <c r="D116" s="217" t="s">
        <v>53</v>
      </c>
      <c r="E116" s="218"/>
      <c r="F116" s="100">
        <f>F117</f>
        <v>20000</v>
      </c>
      <c r="G116" s="100">
        <f>G117</f>
        <v>0</v>
      </c>
      <c r="H116" s="55">
        <f t="shared" si="1"/>
        <v>20000</v>
      </c>
    </row>
    <row r="117" spans="1:12" s="37" customFormat="1" ht="112.5" x14ac:dyDescent="0.2">
      <c r="A117" s="219" t="s">
        <v>255</v>
      </c>
      <c r="B117" s="75" t="s">
        <v>55</v>
      </c>
      <c r="C117" s="75" t="s">
        <v>44</v>
      </c>
      <c r="D117" s="214" t="s">
        <v>256</v>
      </c>
      <c r="E117" s="220" t="s">
        <v>257</v>
      </c>
      <c r="F117" s="221">
        <v>20000</v>
      </c>
      <c r="G117" s="154"/>
      <c r="H117" s="222">
        <f t="shared" si="1"/>
        <v>20000</v>
      </c>
    </row>
    <row r="118" spans="1:12" s="228" customFormat="1" ht="56.25" x14ac:dyDescent="0.25">
      <c r="A118" s="223" t="s">
        <v>258</v>
      </c>
      <c r="B118" s="224"/>
      <c r="C118" s="224"/>
      <c r="D118" s="225" t="s">
        <v>259</v>
      </c>
      <c r="E118" s="226"/>
      <c r="F118" s="227">
        <f>F119+F120</f>
        <v>270000</v>
      </c>
      <c r="G118" s="227">
        <f>G119+G120</f>
        <v>600000</v>
      </c>
      <c r="H118" s="23">
        <f t="shared" si="1"/>
        <v>870000</v>
      </c>
    </row>
    <row r="119" spans="1:12" s="228" customFormat="1" ht="131.25" x14ac:dyDescent="0.25">
      <c r="A119" s="229" t="s">
        <v>260</v>
      </c>
      <c r="B119" s="169" t="s">
        <v>101</v>
      </c>
      <c r="C119" s="230" t="s">
        <v>261</v>
      </c>
      <c r="D119" s="231" t="s">
        <v>262</v>
      </c>
      <c r="E119" s="232" t="s">
        <v>263</v>
      </c>
      <c r="F119" s="100">
        <v>220000</v>
      </c>
      <c r="G119" s="100">
        <v>600000</v>
      </c>
      <c r="H119" s="29">
        <f t="shared" si="1"/>
        <v>820000</v>
      </c>
    </row>
    <row r="120" spans="1:12" s="24" customFormat="1" ht="37.5" x14ac:dyDescent="0.3">
      <c r="A120" s="233" t="s">
        <v>264</v>
      </c>
      <c r="B120" s="234" t="s">
        <v>265</v>
      </c>
      <c r="C120" s="169"/>
      <c r="D120" s="235" t="s">
        <v>266</v>
      </c>
      <c r="E120" s="236"/>
      <c r="F120" s="100">
        <f>F121</f>
        <v>50000</v>
      </c>
      <c r="G120" s="100">
        <f>G121</f>
        <v>0</v>
      </c>
      <c r="H120" s="29">
        <f t="shared" si="1"/>
        <v>50000</v>
      </c>
    </row>
    <row r="121" spans="1:12" s="24" customFormat="1" ht="75" x14ac:dyDescent="0.3">
      <c r="A121" s="237" t="s">
        <v>267</v>
      </c>
      <c r="B121" s="238" t="s">
        <v>268</v>
      </c>
      <c r="C121" s="239" t="s">
        <v>209</v>
      </c>
      <c r="D121" s="240" t="s">
        <v>269</v>
      </c>
      <c r="E121" s="241" t="s">
        <v>270</v>
      </c>
      <c r="F121" s="242">
        <v>50000</v>
      </c>
      <c r="G121" s="242"/>
      <c r="H121" s="243">
        <f t="shared" si="1"/>
        <v>50000</v>
      </c>
    </row>
    <row r="122" spans="1:12" ht="37.5" x14ac:dyDescent="0.35">
      <c r="A122" s="174" t="s">
        <v>271</v>
      </c>
      <c r="B122" s="175"/>
      <c r="C122" s="175"/>
      <c r="D122" s="13" t="s">
        <v>272</v>
      </c>
      <c r="E122" s="244"/>
      <c r="F122" s="245">
        <f>F123</f>
        <v>2000000</v>
      </c>
      <c r="G122" s="245">
        <f>SUM(G123+G125+G126+G127)</f>
        <v>0</v>
      </c>
      <c r="H122" s="16">
        <f t="shared" si="1"/>
        <v>2000000</v>
      </c>
    </row>
    <row r="123" spans="1:12" s="43" customFormat="1" ht="41.25" customHeight="1" x14ac:dyDescent="0.2">
      <c r="A123" s="139" t="s">
        <v>273</v>
      </c>
      <c r="B123" s="19" t="s">
        <v>274</v>
      </c>
      <c r="C123" s="19"/>
      <c r="D123" s="93" t="s">
        <v>275</v>
      </c>
      <c r="E123" s="205"/>
      <c r="F123" s="199">
        <f>F124+F125+F126+F127</f>
        <v>2000000</v>
      </c>
      <c r="G123" s="199"/>
      <c r="H123" s="182">
        <f t="shared" si="1"/>
        <v>2000000</v>
      </c>
    </row>
    <row r="124" spans="1:12" s="37" customFormat="1" ht="41.25" customHeight="1" x14ac:dyDescent="0.2">
      <c r="A124" s="204" t="s">
        <v>276</v>
      </c>
      <c r="B124" s="152" t="s">
        <v>277</v>
      </c>
      <c r="C124" s="152" t="s">
        <v>278</v>
      </c>
      <c r="D124" s="153" t="s">
        <v>279</v>
      </c>
      <c r="E124" s="205" t="s">
        <v>280</v>
      </c>
      <c r="F124" s="221">
        <v>1500000</v>
      </c>
      <c r="G124" s="221"/>
      <c r="H124" s="246">
        <f t="shared" si="1"/>
        <v>1500000</v>
      </c>
    </row>
    <row r="125" spans="1:12" s="37" customFormat="1" ht="56.25" x14ac:dyDescent="0.2">
      <c r="A125" s="204" t="s">
        <v>276</v>
      </c>
      <c r="B125" s="152" t="s">
        <v>277</v>
      </c>
      <c r="C125" s="31" t="s">
        <v>278</v>
      </c>
      <c r="D125" s="153" t="s">
        <v>279</v>
      </c>
      <c r="E125" s="213" t="s">
        <v>281</v>
      </c>
      <c r="F125" s="193">
        <v>150000</v>
      </c>
      <c r="G125" s="193"/>
      <c r="H125" s="55">
        <f t="shared" si="1"/>
        <v>150000</v>
      </c>
    </row>
    <row r="126" spans="1:12" s="37" customFormat="1" ht="40.5" customHeight="1" x14ac:dyDescent="0.2">
      <c r="A126" s="204" t="s">
        <v>276</v>
      </c>
      <c r="B126" s="152" t="s">
        <v>277</v>
      </c>
      <c r="C126" s="31" t="s">
        <v>278</v>
      </c>
      <c r="D126" s="153" t="s">
        <v>279</v>
      </c>
      <c r="E126" s="213" t="s">
        <v>282</v>
      </c>
      <c r="F126" s="193">
        <v>300000</v>
      </c>
      <c r="G126" s="193"/>
      <c r="H126" s="55">
        <f t="shared" si="1"/>
        <v>300000</v>
      </c>
    </row>
    <row r="127" spans="1:12" s="37" customFormat="1" ht="56.25" x14ac:dyDescent="0.2">
      <c r="A127" s="247" t="s">
        <v>276</v>
      </c>
      <c r="B127" s="248" t="s">
        <v>277</v>
      </c>
      <c r="C127" s="75" t="s">
        <v>278</v>
      </c>
      <c r="D127" s="153" t="s">
        <v>279</v>
      </c>
      <c r="E127" s="249" t="s">
        <v>283</v>
      </c>
      <c r="F127" s="215">
        <v>50000</v>
      </c>
      <c r="G127" s="215"/>
      <c r="H127" s="250">
        <f t="shared" si="1"/>
        <v>50000</v>
      </c>
    </row>
    <row r="128" spans="1:12" ht="60.75" customHeight="1" x14ac:dyDescent="0.35">
      <c r="A128" s="174" t="s">
        <v>284</v>
      </c>
      <c r="B128" s="175"/>
      <c r="C128" s="251"/>
      <c r="D128" s="252" t="s">
        <v>285</v>
      </c>
      <c r="E128" s="244"/>
      <c r="F128" s="245">
        <f>F129+F133+F136+F138</f>
        <v>631500</v>
      </c>
      <c r="G128" s="245">
        <f>G129+G133+G136</f>
        <v>0</v>
      </c>
      <c r="H128" s="16">
        <f t="shared" si="1"/>
        <v>631500</v>
      </c>
    </row>
    <row r="129" spans="1:8" ht="37.5" x14ac:dyDescent="0.2">
      <c r="A129" s="109" t="s">
        <v>286</v>
      </c>
      <c r="B129" s="19" t="s">
        <v>213</v>
      </c>
      <c r="C129" s="19"/>
      <c r="D129" s="140" t="s">
        <v>214</v>
      </c>
      <c r="E129" s="253"/>
      <c r="F129" s="22">
        <f>F130+F131+F132</f>
        <v>131500</v>
      </c>
      <c r="G129" s="28">
        <f>G130+G131+G132</f>
        <v>0</v>
      </c>
      <c r="H129" s="182">
        <f t="shared" si="1"/>
        <v>131500</v>
      </c>
    </row>
    <row r="130" spans="1:8" s="59" customFormat="1" ht="62.25" customHeight="1" x14ac:dyDescent="0.2">
      <c r="A130" s="74" t="s">
        <v>287</v>
      </c>
      <c r="B130" s="31" t="s">
        <v>216</v>
      </c>
      <c r="C130" s="31" t="s">
        <v>209</v>
      </c>
      <c r="D130" s="201" t="s">
        <v>217</v>
      </c>
      <c r="E130" s="40" t="s">
        <v>288</v>
      </c>
      <c r="F130" s="38">
        <v>51500</v>
      </c>
      <c r="G130" s="35"/>
      <c r="H130" s="55">
        <f t="shared" si="1"/>
        <v>51500</v>
      </c>
    </row>
    <row r="131" spans="1:8" s="59" customFormat="1" ht="42" customHeight="1" x14ac:dyDescent="0.2">
      <c r="A131" s="74" t="s">
        <v>287</v>
      </c>
      <c r="B131" s="31" t="s">
        <v>216</v>
      </c>
      <c r="C131" s="31" t="s">
        <v>209</v>
      </c>
      <c r="D131" s="201" t="s">
        <v>217</v>
      </c>
      <c r="E131" s="44" t="s">
        <v>289</v>
      </c>
      <c r="F131" s="62">
        <v>30000</v>
      </c>
      <c r="G131" s="254"/>
      <c r="H131" s="55">
        <f t="shared" si="1"/>
        <v>30000</v>
      </c>
    </row>
    <row r="132" spans="1:8" s="59" customFormat="1" ht="37.5" x14ac:dyDescent="0.2">
      <c r="A132" s="74" t="s">
        <v>287</v>
      </c>
      <c r="B132" s="31" t="s">
        <v>216</v>
      </c>
      <c r="C132" s="31" t="s">
        <v>209</v>
      </c>
      <c r="D132" s="201" t="s">
        <v>217</v>
      </c>
      <c r="E132" s="44" t="s">
        <v>290</v>
      </c>
      <c r="F132" s="255">
        <v>50000</v>
      </c>
      <c r="G132" s="254"/>
      <c r="H132" s="55">
        <f t="shared" si="1"/>
        <v>50000</v>
      </c>
    </row>
    <row r="133" spans="1:8" s="82" customFormat="1" ht="37.5" x14ac:dyDescent="0.2">
      <c r="A133" s="25">
        <v>1115010</v>
      </c>
      <c r="B133" s="70" t="s">
        <v>291</v>
      </c>
      <c r="C133" s="70"/>
      <c r="D133" s="51" t="s">
        <v>292</v>
      </c>
      <c r="E133" s="44"/>
      <c r="F133" s="167">
        <f>SUM(F134:F135)</f>
        <v>474000</v>
      </c>
      <c r="G133" s="256">
        <f>SUM(G134:G135)</f>
        <v>0</v>
      </c>
      <c r="H133" s="29">
        <f t="shared" si="1"/>
        <v>474000</v>
      </c>
    </row>
    <row r="134" spans="1:8" s="59" customFormat="1" ht="56.25" customHeight="1" x14ac:dyDescent="0.2">
      <c r="A134" s="74">
        <v>1115011</v>
      </c>
      <c r="B134" s="75" t="s">
        <v>293</v>
      </c>
      <c r="C134" s="75" t="s">
        <v>294</v>
      </c>
      <c r="D134" s="201" t="s">
        <v>295</v>
      </c>
      <c r="E134" s="414" t="s">
        <v>296</v>
      </c>
      <c r="F134" s="156">
        <v>280000</v>
      </c>
      <c r="G134" s="254"/>
      <c r="H134" s="55">
        <f t="shared" si="1"/>
        <v>280000</v>
      </c>
    </row>
    <row r="135" spans="1:8" s="37" customFormat="1" ht="56.25" customHeight="1" x14ac:dyDescent="0.2">
      <c r="A135" s="219">
        <v>1115012</v>
      </c>
      <c r="B135" s="75" t="s">
        <v>297</v>
      </c>
      <c r="C135" s="75" t="s">
        <v>294</v>
      </c>
      <c r="D135" s="214" t="s">
        <v>298</v>
      </c>
      <c r="E135" s="414"/>
      <c r="F135" s="156">
        <v>194000</v>
      </c>
      <c r="G135" s="254"/>
      <c r="H135" s="55">
        <f t="shared" si="1"/>
        <v>194000</v>
      </c>
    </row>
    <row r="136" spans="1:8" s="43" customFormat="1" ht="56.25" customHeight="1" x14ac:dyDescent="0.2">
      <c r="A136" s="229" t="s">
        <v>299</v>
      </c>
      <c r="B136" s="169" t="s">
        <v>300</v>
      </c>
      <c r="C136" s="169"/>
      <c r="D136" s="218" t="s">
        <v>301</v>
      </c>
      <c r="E136" s="414"/>
      <c r="F136" s="211">
        <f>F137</f>
        <v>16000</v>
      </c>
      <c r="G136" s="211">
        <f>G137</f>
        <v>0</v>
      </c>
      <c r="H136" s="29">
        <f t="shared" si="1"/>
        <v>16000</v>
      </c>
    </row>
    <row r="137" spans="1:8" s="37" customFormat="1" ht="56.25" customHeight="1" x14ac:dyDescent="0.2">
      <c r="A137" s="257" t="s">
        <v>302</v>
      </c>
      <c r="B137" s="258" t="s">
        <v>303</v>
      </c>
      <c r="C137" s="258" t="s">
        <v>294</v>
      </c>
      <c r="D137" s="259" t="s">
        <v>304</v>
      </c>
      <c r="E137" s="414"/>
      <c r="F137" s="260">
        <v>16000</v>
      </c>
      <c r="G137" s="261"/>
      <c r="H137" s="250">
        <f t="shared" si="1"/>
        <v>16000</v>
      </c>
    </row>
    <row r="138" spans="1:8" s="24" customFormat="1" ht="56.25" customHeight="1" x14ac:dyDescent="0.3">
      <c r="A138" s="229" t="s">
        <v>305</v>
      </c>
      <c r="B138" s="169" t="s">
        <v>306</v>
      </c>
      <c r="C138" s="143"/>
      <c r="D138" s="143" t="s">
        <v>307</v>
      </c>
      <c r="E138" s="414"/>
      <c r="F138" s="211">
        <f>F139</f>
        <v>10000</v>
      </c>
      <c r="G138" s="67"/>
      <c r="H138" s="262">
        <f t="shared" si="1"/>
        <v>10000</v>
      </c>
    </row>
    <row r="139" spans="1:8" s="36" customFormat="1" ht="56.25" customHeight="1" x14ac:dyDescent="0.3">
      <c r="A139" s="257" t="s">
        <v>308</v>
      </c>
      <c r="B139" s="258" t="s">
        <v>309</v>
      </c>
      <c r="C139" s="263" t="s">
        <v>294</v>
      </c>
      <c r="D139" s="214" t="s">
        <v>310</v>
      </c>
      <c r="E139" s="414"/>
      <c r="F139" s="260">
        <v>10000</v>
      </c>
      <c r="G139" s="264"/>
      <c r="H139" s="250">
        <f t="shared" si="1"/>
        <v>10000</v>
      </c>
    </row>
    <row r="140" spans="1:8" s="45" customFormat="1" ht="61.5" customHeight="1" x14ac:dyDescent="0.35">
      <c r="A140" s="265" t="s">
        <v>311</v>
      </c>
      <c r="B140" s="266"/>
      <c r="C140" s="266"/>
      <c r="D140" s="267" t="s">
        <v>312</v>
      </c>
      <c r="E140" s="268"/>
      <c r="F140" s="269">
        <f>F141+F150+F151+F152+F153+F154+F155+F156+F162+F164+F157+F158+F159+F160+F165</f>
        <v>54082000</v>
      </c>
      <c r="G140" s="269">
        <f>G141+G150+G151+G152+G153+G154+G155+G156+G162+G164+G157+G158+G159+G160+G165</f>
        <v>46384045</v>
      </c>
      <c r="H140" s="16">
        <f t="shared" si="1"/>
        <v>100466045</v>
      </c>
    </row>
    <row r="141" spans="1:8" s="43" customFormat="1" ht="56.25" x14ac:dyDescent="0.2">
      <c r="A141" s="139" t="s">
        <v>313</v>
      </c>
      <c r="B141" s="19" t="s">
        <v>314</v>
      </c>
      <c r="C141" s="19"/>
      <c r="D141" s="270" t="s">
        <v>315</v>
      </c>
      <c r="E141" s="205"/>
      <c r="F141" s="199">
        <f>F144+F145+F146+F147+F148</f>
        <v>100000</v>
      </c>
      <c r="G141" s="199">
        <f>G144+G145+G146+G147+G148</f>
        <v>2986445</v>
      </c>
      <c r="H141" s="182">
        <f t="shared" si="1"/>
        <v>3086445</v>
      </c>
    </row>
    <row r="142" spans="1:8" s="43" customFormat="1" ht="75" hidden="1" customHeight="1" x14ac:dyDescent="0.2">
      <c r="A142" s="46" t="s">
        <v>316</v>
      </c>
      <c r="B142" s="19" t="s">
        <v>314</v>
      </c>
      <c r="C142" s="39"/>
      <c r="D142" s="271" t="s">
        <v>317</v>
      </c>
      <c r="E142" s="99"/>
      <c r="F142" s="100"/>
      <c r="G142" s="100"/>
      <c r="H142" s="29">
        <f t="shared" si="1"/>
        <v>0</v>
      </c>
    </row>
    <row r="143" spans="1:8" s="43" customFormat="1" ht="45" hidden="1" customHeight="1" x14ac:dyDescent="0.3">
      <c r="A143" s="46" t="s">
        <v>318</v>
      </c>
      <c r="B143" s="39" t="s">
        <v>319</v>
      </c>
      <c r="C143" s="39"/>
      <c r="D143" s="83" t="s">
        <v>320</v>
      </c>
      <c r="E143" s="99"/>
      <c r="F143" s="100">
        <f>SUM(F144:F148)</f>
        <v>100000</v>
      </c>
      <c r="G143" s="100">
        <f>SUM(G144:G148)</f>
        <v>2986445</v>
      </c>
      <c r="H143" s="29">
        <f t="shared" si="1"/>
        <v>3086445</v>
      </c>
    </row>
    <row r="144" spans="1:8" s="37" customFormat="1" ht="37.5" x14ac:dyDescent="0.2">
      <c r="A144" s="30" t="s">
        <v>321</v>
      </c>
      <c r="B144" s="31" t="s">
        <v>322</v>
      </c>
      <c r="C144" s="75" t="s">
        <v>323</v>
      </c>
      <c r="D144" s="272" t="s">
        <v>324</v>
      </c>
      <c r="E144" s="273" t="s">
        <v>325</v>
      </c>
      <c r="F144" s="100"/>
      <c r="G144" s="67">
        <v>1075000</v>
      </c>
      <c r="H144" s="29">
        <f t="shared" si="1"/>
        <v>1075000</v>
      </c>
    </row>
    <row r="145" spans="1:8" s="37" customFormat="1" ht="56.25" x14ac:dyDescent="0.2">
      <c r="A145" s="30" t="s">
        <v>326</v>
      </c>
      <c r="B145" s="274" t="s">
        <v>327</v>
      </c>
      <c r="C145" s="230" t="s">
        <v>323</v>
      </c>
      <c r="D145" s="275" t="s">
        <v>328</v>
      </c>
      <c r="E145" s="66" t="s">
        <v>329</v>
      </c>
      <c r="F145" s="100">
        <v>100000</v>
      </c>
      <c r="G145" s="67"/>
      <c r="H145" s="29">
        <f t="shared" si="1"/>
        <v>100000</v>
      </c>
    </row>
    <row r="146" spans="1:8" s="37" customFormat="1" ht="37.5" x14ac:dyDescent="0.2">
      <c r="A146" s="30" t="s">
        <v>330</v>
      </c>
      <c r="B146" s="31" t="s">
        <v>331</v>
      </c>
      <c r="C146" s="276" t="s">
        <v>323</v>
      </c>
      <c r="D146" s="277" t="s">
        <v>332</v>
      </c>
      <c r="E146" s="278" t="s">
        <v>333</v>
      </c>
      <c r="F146" s="100"/>
      <c r="G146" s="67">
        <v>602000</v>
      </c>
      <c r="H146" s="29">
        <f t="shared" si="1"/>
        <v>602000</v>
      </c>
    </row>
    <row r="147" spans="1:8" s="37" customFormat="1" ht="56.25" hidden="1" x14ac:dyDescent="0.2">
      <c r="A147" s="30" t="s">
        <v>334</v>
      </c>
      <c r="B147" s="31" t="s">
        <v>335</v>
      </c>
      <c r="C147" s="274" t="s">
        <v>323</v>
      </c>
      <c r="D147" s="275" t="s">
        <v>336</v>
      </c>
      <c r="E147" s="279" t="s">
        <v>337</v>
      </c>
      <c r="F147" s="100"/>
      <c r="G147" s="67"/>
      <c r="H147" s="29">
        <f t="shared" si="1"/>
        <v>0</v>
      </c>
    </row>
    <row r="148" spans="1:8" s="37" customFormat="1" ht="56.25" x14ac:dyDescent="0.2">
      <c r="A148" s="30" t="s">
        <v>334</v>
      </c>
      <c r="B148" s="31" t="s">
        <v>335</v>
      </c>
      <c r="C148" s="274" t="s">
        <v>323</v>
      </c>
      <c r="D148" s="232" t="s">
        <v>336</v>
      </c>
      <c r="E148" s="279" t="s">
        <v>338</v>
      </c>
      <c r="F148" s="100"/>
      <c r="G148" s="280">
        <v>1309445</v>
      </c>
      <c r="H148" s="29">
        <f t="shared" si="1"/>
        <v>1309445</v>
      </c>
    </row>
    <row r="149" spans="1:8" s="43" customFormat="1" ht="26.25" hidden="1" customHeight="1" x14ac:dyDescent="0.2">
      <c r="A149" s="46" t="s">
        <v>339</v>
      </c>
      <c r="B149" s="70" t="s">
        <v>340</v>
      </c>
      <c r="C149" s="71" t="s">
        <v>323</v>
      </c>
      <c r="D149" s="281" t="s">
        <v>341</v>
      </c>
      <c r="E149" s="282"/>
      <c r="F149" s="283">
        <f>SUM(F150:F157)</f>
        <v>37982000</v>
      </c>
      <c r="G149" s="284">
        <f>SUM(G150:G157)</f>
        <v>16710000</v>
      </c>
      <c r="H149" s="29">
        <f t="shared" si="1"/>
        <v>54692000</v>
      </c>
    </row>
    <row r="150" spans="1:8" s="43" customFormat="1" ht="37.5" x14ac:dyDescent="0.2">
      <c r="A150" s="46" t="s">
        <v>342</v>
      </c>
      <c r="B150" s="70" t="s">
        <v>343</v>
      </c>
      <c r="C150" s="71" t="s">
        <v>323</v>
      </c>
      <c r="D150" s="281" t="s">
        <v>344</v>
      </c>
      <c r="E150" s="282" t="s">
        <v>345</v>
      </c>
      <c r="F150" s="285">
        <v>21504000</v>
      </c>
      <c r="G150" s="285">
        <v>16210000</v>
      </c>
      <c r="H150" s="29">
        <f t="shared" si="1"/>
        <v>37714000</v>
      </c>
    </row>
    <row r="151" spans="1:8" s="43" customFormat="1" ht="37.5" x14ac:dyDescent="0.2">
      <c r="A151" s="46" t="s">
        <v>342</v>
      </c>
      <c r="B151" s="70" t="s">
        <v>343</v>
      </c>
      <c r="C151" s="71" t="s">
        <v>323</v>
      </c>
      <c r="D151" s="281" t="s">
        <v>344</v>
      </c>
      <c r="E151" s="282" t="s">
        <v>346</v>
      </c>
      <c r="F151" s="285">
        <v>7800000</v>
      </c>
      <c r="G151" s="286"/>
      <c r="H151" s="29">
        <f t="shared" si="1"/>
        <v>7800000</v>
      </c>
    </row>
    <row r="152" spans="1:8" s="43" customFormat="1" ht="37.5" x14ac:dyDescent="0.2">
      <c r="A152" s="46" t="s">
        <v>342</v>
      </c>
      <c r="B152" s="70" t="s">
        <v>343</v>
      </c>
      <c r="C152" s="71" t="s">
        <v>323</v>
      </c>
      <c r="D152" s="281" t="s">
        <v>344</v>
      </c>
      <c r="E152" s="213" t="s">
        <v>347</v>
      </c>
      <c r="F152" s="285">
        <v>500000</v>
      </c>
      <c r="G152" s="287"/>
      <c r="H152" s="29">
        <f t="shared" si="1"/>
        <v>500000</v>
      </c>
    </row>
    <row r="153" spans="1:8" s="43" customFormat="1" ht="37.5" x14ac:dyDescent="0.2">
      <c r="A153" s="46" t="s">
        <v>342</v>
      </c>
      <c r="B153" s="70" t="s">
        <v>343</v>
      </c>
      <c r="C153" s="71" t="s">
        <v>323</v>
      </c>
      <c r="D153" s="281" t="s">
        <v>344</v>
      </c>
      <c r="E153" s="213" t="s">
        <v>348</v>
      </c>
      <c r="F153" s="285">
        <v>378000</v>
      </c>
      <c r="G153" s="287"/>
      <c r="H153" s="29">
        <f t="shared" si="1"/>
        <v>378000</v>
      </c>
    </row>
    <row r="154" spans="1:8" s="43" customFormat="1" ht="56.25" x14ac:dyDescent="0.2">
      <c r="A154" s="46" t="s">
        <v>342</v>
      </c>
      <c r="B154" s="70" t="s">
        <v>343</v>
      </c>
      <c r="C154" s="71" t="s">
        <v>323</v>
      </c>
      <c r="D154" s="281" t="s">
        <v>344</v>
      </c>
      <c r="E154" s="249" t="s">
        <v>349</v>
      </c>
      <c r="F154" s="285">
        <v>400000</v>
      </c>
      <c r="G154" s="287"/>
      <c r="H154" s="29">
        <f t="shared" si="1"/>
        <v>400000</v>
      </c>
    </row>
    <row r="155" spans="1:8" s="43" customFormat="1" ht="56.25" x14ac:dyDescent="0.2">
      <c r="A155" s="46" t="s">
        <v>342</v>
      </c>
      <c r="B155" s="70" t="s">
        <v>343</v>
      </c>
      <c r="C155" s="71" t="s">
        <v>323</v>
      </c>
      <c r="D155" s="281" t="s">
        <v>344</v>
      </c>
      <c r="E155" s="249" t="s">
        <v>350</v>
      </c>
      <c r="F155" s="285">
        <v>5900000</v>
      </c>
      <c r="G155" s="287"/>
      <c r="H155" s="29">
        <f t="shared" si="1"/>
        <v>5900000</v>
      </c>
    </row>
    <row r="156" spans="1:8" s="43" customFormat="1" ht="79.5" customHeight="1" x14ac:dyDescent="0.2">
      <c r="A156" s="46" t="s">
        <v>342</v>
      </c>
      <c r="B156" s="70" t="s">
        <v>343</v>
      </c>
      <c r="C156" s="71" t="s">
        <v>323</v>
      </c>
      <c r="D156" s="281" t="s">
        <v>344</v>
      </c>
      <c r="E156" s="288" t="s">
        <v>351</v>
      </c>
      <c r="F156" s="285">
        <v>1500000</v>
      </c>
      <c r="G156" s="287"/>
      <c r="H156" s="29">
        <f t="shared" si="1"/>
        <v>1500000</v>
      </c>
    </row>
    <row r="157" spans="1:8" s="43" customFormat="1" ht="56.25" x14ac:dyDescent="0.2">
      <c r="A157" s="46" t="s">
        <v>352</v>
      </c>
      <c r="B157" s="70" t="s">
        <v>353</v>
      </c>
      <c r="C157" s="71" t="s">
        <v>323</v>
      </c>
      <c r="D157" s="289" t="s">
        <v>354</v>
      </c>
      <c r="E157" s="288" t="s">
        <v>355</v>
      </c>
      <c r="F157" s="286"/>
      <c r="G157" s="287">
        <v>500000</v>
      </c>
      <c r="H157" s="29">
        <f t="shared" si="1"/>
        <v>500000</v>
      </c>
    </row>
    <row r="158" spans="1:8" s="43" customFormat="1" ht="75" x14ac:dyDescent="0.3">
      <c r="A158" s="25" t="s">
        <v>356</v>
      </c>
      <c r="B158" s="290" t="s">
        <v>357</v>
      </c>
      <c r="C158" s="291" t="s">
        <v>358</v>
      </c>
      <c r="D158" s="292" t="s">
        <v>359</v>
      </c>
      <c r="E158" s="293" t="s">
        <v>360</v>
      </c>
      <c r="F158" s="287"/>
      <c r="G158" s="287">
        <v>400000</v>
      </c>
      <c r="H158" s="29">
        <f t="shared" si="1"/>
        <v>400000</v>
      </c>
    </row>
    <row r="159" spans="1:8" s="43" customFormat="1" ht="37.5" x14ac:dyDescent="0.3">
      <c r="A159" s="25" t="s">
        <v>356</v>
      </c>
      <c r="B159" s="290" t="s">
        <v>357</v>
      </c>
      <c r="C159" s="291" t="s">
        <v>358</v>
      </c>
      <c r="D159" s="292" t="s">
        <v>359</v>
      </c>
      <c r="E159" s="293" t="s">
        <v>361</v>
      </c>
      <c r="F159" s="287"/>
      <c r="G159" s="287">
        <v>500000</v>
      </c>
      <c r="H159" s="29">
        <f t="shared" si="1"/>
        <v>500000</v>
      </c>
    </row>
    <row r="160" spans="1:8" s="43" customFormat="1" ht="36.75" customHeight="1" x14ac:dyDescent="0.3">
      <c r="A160" s="25" t="s">
        <v>356</v>
      </c>
      <c r="B160" s="290" t="s">
        <v>357</v>
      </c>
      <c r="C160" s="291" t="s">
        <v>358</v>
      </c>
      <c r="D160" s="292" t="s">
        <v>359</v>
      </c>
      <c r="E160" s="293" t="s">
        <v>362</v>
      </c>
      <c r="F160" s="287"/>
      <c r="G160" s="287">
        <v>250000</v>
      </c>
      <c r="H160" s="29">
        <f t="shared" si="1"/>
        <v>250000</v>
      </c>
    </row>
    <row r="161" spans="1:11" s="43" customFormat="1" ht="112.5" hidden="1" x14ac:dyDescent="0.2">
      <c r="A161" s="114" t="s">
        <v>363</v>
      </c>
      <c r="B161" s="115" t="s">
        <v>364</v>
      </c>
      <c r="C161" s="115" t="s">
        <v>323</v>
      </c>
      <c r="D161" s="294" t="s">
        <v>365</v>
      </c>
      <c r="E161" s="295"/>
      <c r="F161" s="287"/>
      <c r="G161" s="287"/>
      <c r="H161" s="29">
        <f t="shared" si="1"/>
        <v>0</v>
      </c>
    </row>
    <row r="162" spans="1:11" s="43" customFormat="1" ht="56.25" x14ac:dyDescent="0.2">
      <c r="A162" s="296" t="s">
        <v>366</v>
      </c>
      <c r="B162" s="297" t="s">
        <v>367</v>
      </c>
      <c r="C162" s="26"/>
      <c r="D162" s="281" t="s">
        <v>368</v>
      </c>
      <c r="E162" s="293"/>
      <c r="F162" s="287">
        <f>F163</f>
        <v>16000000</v>
      </c>
      <c r="G162" s="287">
        <f>G163</f>
        <v>24897600</v>
      </c>
      <c r="H162" s="29">
        <f t="shared" si="1"/>
        <v>40897600</v>
      </c>
    </row>
    <row r="163" spans="1:11" s="37" customFormat="1" ht="75" x14ac:dyDescent="0.2">
      <c r="A163" s="298" t="s">
        <v>369</v>
      </c>
      <c r="B163" s="183" t="s">
        <v>370</v>
      </c>
      <c r="C163" s="184" t="s">
        <v>371</v>
      </c>
      <c r="D163" s="275" t="s">
        <v>372</v>
      </c>
      <c r="E163" s="293" t="s">
        <v>373</v>
      </c>
      <c r="F163" s="285">
        <v>16000000</v>
      </c>
      <c r="G163" s="285">
        <v>24897600</v>
      </c>
      <c r="H163" s="29">
        <f t="shared" si="1"/>
        <v>40897600</v>
      </c>
    </row>
    <row r="164" spans="1:11" s="43" customFormat="1" ht="37.5" x14ac:dyDescent="0.3">
      <c r="A164" s="296" t="s">
        <v>374</v>
      </c>
      <c r="B164" s="297" t="s">
        <v>38</v>
      </c>
      <c r="C164" s="26" t="s">
        <v>39</v>
      </c>
      <c r="D164" s="47" t="s">
        <v>40</v>
      </c>
      <c r="E164" s="299" t="s">
        <v>375</v>
      </c>
      <c r="F164" s="100"/>
      <c r="G164" s="100">
        <v>200000</v>
      </c>
      <c r="H164" s="29">
        <f t="shared" si="1"/>
        <v>200000</v>
      </c>
    </row>
    <row r="165" spans="1:11" s="43" customFormat="1" ht="57.75" customHeight="1" x14ac:dyDescent="0.3">
      <c r="A165" s="296" t="s">
        <v>376</v>
      </c>
      <c r="B165" s="297" t="s">
        <v>43</v>
      </c>
      <c r="C165" s="48" t="s">
        <v>44</v>
      </c>
      <c r="D165" s="49" t="s">
        <v>45</v>
      </c>
      <c r="E165" s="84" t="s">
        <v>377</v>
      </c>
      <c r="F165" s="142"/>
      <c r="G165" s="142">
        <v>440000</v>
      </c>
      <c r="H165" s="300">
        <f t="shared" si="1"/>
        <v>440000</v>
      </c>
    </row>
    <row r="166" spans="1:11" s="43" customFormat="1" ht="37.5" hidden="1" x14ac:dyDescent="0.3">
      <c r="A166" s="296" t="s">
        <v>376</v>
      </c>
      <c r="B166" s="297" t="s">
        <v>43</v>
      </c>
      <c r="C166" s="48" t="s">
        <v>44</v>
      </c>
      <c r="D166" s="49" t="s">
        <v>45</v>
      </c>
      <c r="E166" s="84"/>
      <c r="F166" s="97"/>
      <c r="G166" s="97"/>
      <c r="H166" s="16">
        <f t="shared" si="1"/>
        <v>0</v>
      </c>
    </row>
    <row r="167" spans="1:11" s="43" customFormat="1" ht="37.5" hidden="1" x14ac:dyDescent="0.3">
      <c r="A167" s="296" t="s">
        <v>376</v>
      </c>
      <c r="B167" s="297" t="s">
        <v>43</v>
      </c>
      <c r="C167" s="48" t="s">
        <v>44</v>
      </c>
      <c r="D167" s="49" t="s">
        <v>45</v>
      </c>
      <c r="E167" s="84"/>
      <c r="F167" s="97"/>
      <c r="G167" s="97"/>
      <c r="H167" s="16">
        <f t="shared" si="1"/>
        <v>0</v>
      </c>
    </row>
    <row r="168" spans="1:11" s="43" customFormat="1" ht="18.75" hidden="1" x14ac:dyDescent="0.3">
      <c r="A168" s="46" t="s">
        <v>378</v>
      </c>
      <c r="B168" s="39" t="s">
        <v>123</v>
      </c>
      <c r="C168" s="39" t="s">
        <v>124</v>
      </c>
      <c r="D168" s="92" t="s">
        <v>125</v>
      </c>
      <c r="E168" s="84"/>
      <c r="F168" s="97"/>
      <c r="G168" s="97"/>
      <c r="H168" s="16">
        <f t="shared" si="1"/>
        <v>0</v>
      </c>
    </row>
    <row r="169" spans="1:11" s="43" customFormat="1" ht="18.75" hidden="1" x14ac:dyDescent="0.3">
      <c r="A169" s="46" t="s">
        <v>378</v>
      </c>
      <c r="B169" s="39" t="s">
        <v>123</v>
      </c>
      <c r="C169" s="39" t="s">
        <v>124</v>
      </c>
      <c r="D169" s="92" t="s">
        <v>125</v>
      </c>
      <c r="E169" s="84"/>
      <c r="F169" s="97"/>
      <c r="G169" s="301"/>
      <c r="H169" s="16">
        <f t="shared" si="1"/>
        <v>0</v>
      </c>
    </row>
    <row r="170" spans="1:11" s="43" customFormat="1" ht="18.75" hidden="1" x14ac:dyDescent="0.3">
      <c r="A170" s="46" t="s">
        <v>378</v>
      </c>
      <c r="B170" s="39" t="s">
        <v>123</v>
      </c>
      <c r="C170" s="39" t="s">
        <v>124</v>
      </c>
      <c r="D170" s="92" t="s">
        <v>125</v>
      </c>
      <c r="E170" s="84"/>
      <c r="F170" s="97"/>
      <c r="G170" s="301"/>
      <c r="H170" s="16">
        <f t="shared" si="1"/>
        <v>0</v>
      </c>
    </row>
    <row r="171" spans="1:11" s="43" customFormat="1" ht="18.75" hidden="1" x14ac:dyDescent="0.3">
      <c r="A171" s="101" t="s">
        <v>378</v>
      </c>
      <c r="B171" s="70" t="s">
        <v>123</v>
      </c>
      <c r="C171" s="70" t="s">
        <v>124</v>
      </c>
      <c r="D171" s="212" t="s">
        <v>125</v>
      </c>
      <c r="E171" s="302"/>
      <c r="F171" s="167"/>
      <c r="G171" s="303"/>
      <c r="H171" s="23">
        <f t="shared" si="1"/>
        <v>0</v>
      </c>
    </row>
    <row r="172" spans="1:11" s="43" customFormat="1" ht="37.5" hidden="1" x14ac:dyDescent="0.2">
      <c r="A172" s="46" t="s">
        <v>379</v>
      </c>
      <c r="B172" s="87" t="s">
        <v>97</v>
      </c>
      <c r="C172" s="39"/>
      <c r="D172" s="89" t="s">
        <v>98</v>
      </c>
      <c r="E172" s="90"/>
      <c r="F172" s="22">
        <f>SUM(F173)</f>
        <v>0</v>
      </c>
      <c r="G172" s="22">
        <f>SUM(G173)</f>
        <v>0</v>
      </c>
      <c r="H172" s="86">
        <f t="shared" si="1"/>
        <v>0</v>
      </c>
    </row>
    <row r="173" spans="1:11" s="43" customFormat="1" ht="75" hidden="1" x14ac:dyDescent="0.3">
      <c r="A173" s="101" t="s">
        <v>380</v>
      </c>
      <c r="B173" s="70" t="s">
        <v>100</v>
      </c>
      <c r="C173" s="70" t="s">
        <v>101</v>
      </c>
      <c r="D173" s="304" t="s">
        <v>102</v>
      </c>
      <c r="E173" s="305" t="s">
        <v>103</v>
      </c>
      <c r="F173" s="306"/>
      <c r="G173" s="306"/>
      <c r="H173" s="23">
        <f t="shared" si="1"/>
        <v>0</v>
      </c>
    </row>
    <row r="174" spans="1:11" s="313" customFormat="1" ht="56.25" x14ac:dyDescent="0.2">
      <c r="A174" s="307" t="s">
        <v>381</v>
      </c>
      <c r="B174" s="308"/>
      <c r="C174" s="309"/>
      <c r="D174" s="267" t="s">
        <v>382</v>
      </c>
      <c r="E174" s="310"/>
      <c r="F174" s="311">
        <f>F177+F178+F179+F180+F181+F183+F185+F186+F187+F188+F192+F194</f>
        <v>0</v>
      </c>
      <c r="G174" s="311">
        <f>G177+G178+G179+G180+G181+G183+G185+G186+G187+G188+G192+G194+G176</f>
        <v>60405290</v>
      </c>
      <c r="H174" s="312">
        <f t="shared" si="1"/>
        <v>60405290</v>
      </c>
    </row>
    <row r="175" spans="1:11" s="43" customFormat="1" ht="37.5" hidden="1" x14ac:dyDescent="0.2">
      <c r="A175" s="139" t="s">
        <v>383</v>
      </c>
      <c r="B175" s="314" t="s">
        <v>384</v>
      </c>
      <c r="C175" s="314" t="s">
        <v>44</v>
      </c>
      <c r="D175" s="93" t="s">
        <v>385</v>
      </c>
      <c r="E175" s="315"/>
      <c r="F175" s="145"/>
      <c r="G175" s="145"/>
      <c r="H175" s="316">
        <f t="shared" si="1"/>
        <v>0</v>
      </c>
      <c r="I175" s="317"/>
      <c r="J175" s="317"/>
      <c r="K175" s="317"/>
    </row>
    <row r="176" spans="1:11" s="43" customFormat="1" ht="75" x14ac:dyDescent="0.3">
      <c r="A176" s="318" t="s">
        <v>386</v>
      </c>
      <c r="B176" s="314" t="s">
        <v>387</v>
      </c>
      <c r="C176" s="314" t="s">
        <v>388</v>
      </c>
      <c r="D176" s="93" t="s">
        <v>389</v>
      </c>
      <c r="E176" s="319" t="s">
        <v>390</v>
      </c>
      <c r="F176" s="100"/>
      <c r="G176" s="100">
        <v>9359</v>
      </c>
      <c r="H176" s="29">
        <f t="shared" si="1"/>
        <v>9359</v>
      </c>
      <c r="I176" s="317"/>
      <c r="J176" s="317"/>
      <c r="K176" s="317"/>
    </row>
    <row r="177" spans="1:8" s="43" customFormat="1" ht="37.5" x14ac:dyDescent="0.3">
      <c r="A177" s="320" t="s">
        <v>391</v>
      </c>
      <c r="B177" s="48" t="s">
        <v>229</v>
      </c>
      <c r="C177" s="48" t="s">
        <v>261</v>
      </c>
      <c r="D177" s="27" t="s">
        <v>392</v>
      </c>
      <c r="E177" s="319" t="s">
        <v>390</v>
      </c>
      <c r="F177" s="100"/>
      <c r="G177" s="100">
        <v>2462355</v>
      </c>
      <c r="H177" s="29">
        <f t="shared" si="1"/>
        <v>2462355</v>
      </c>
    </row>
    <row r="178" spans="1:8" s="43" customFormat="1" ht="112.9" customHeight="1" x14ac:dyDescent="0.3">
      <c r="A178" s="320" t="s">
        <v>393</v>
      </c>
      <c r="B178" s="48" t="s">
        <v>394</v>
      </c>
      <c r="C178" s="48" t="s">
        <v>395</v>
      </c>
      <c r="D178" s="49" t="s">
        <v>396</v>
      </c>
      <c r="E178" s="319" t="s">
        <v>397</v>
      </c>
      <c r="F178" s="100"/>
      <c r="G178" s="100">
        <v>6514113</v>
      </c>
      <c r="H178" s="29">
        <f t="shared" si="1"/>
        <v>6514113</v>
      </c>
    </row>
    <row r="179" spans="1:8" s="43" customFormat="1" ht="37.5" x14ac:dyDescent="0.3">
      <c r="A179" s="320" t="s">
        <v>398</v>
      </c>
      <c r="B179" s="48" t="s">
        <v>399</v>
      </c>
      <c r="C179" s="48" t="s">
        <v>137</v>
      </c>
      <c r="D179" s="49" t="s">
        <v>400</v>
      </c>
      <c r="E179" s="319" t="s">
        <v>401</v>
      </c>
      <c r="F179" s="100"/>
      <c r="G179" s="100">
        <v>270000</v>
      </c>
      <c r="H179" s="29">
        <f t="shared" si="1"/>
        <v>270000</v>
      </c>
    </row>
    <row r="180" spans="1:8" s="43" customFormat="1" ht="56.25" hidden="1" x14ac:dyDescent="0.3">
      <c r="A180" s="320">
        <v>4711170</v>
      </c>
      <c r="B180" s="48" t="s">
        <v>402</v>
      </c>
      <c r="C180" s="48" t="s">
        <v>137</v>
      </c>
      <c r="D180" s="49" t="s">
        <v>403</v>
      </c>
      <c r="E180" s="319" t="s">
        <v>404</v>
      </c>
      <c r="F180" s="100"/>
      <c r="G180" s="100"/>
      <c r="H180" s="29">
        <f t="shared" si="1"/>
        <v>0</v>
      </c>
    </row>
    <row r="181" spans="1:8" s="43" customFormat="1" ht="37.5" x14ac:dyDescent="0.3">
      <c r="A181" s="320" t="s">
        <v>405</v>
      </c>
      <c r="B181" s="26" t="s">
        <v>406</v>
      </c>
      <c r="C181" s="26" t="s">
        <v>407</v>
      </c>
      <c r="D181" s="27" t="s">
        <v>408</v>
      </c>
      <c r="E181" s="319" t="s">
        <v>409</v>
      </c>
      <c r="F181" s="100"/>
      <c r="G181" s="100">
        <v>6293900</v>
      </c>
      <c r="H181" s="29">
        <f t="shared" si="1"/>
        <v>6293900</v>
      </c>
    </row>
    <row r="182" spans="1:8" s="43" customFormat="1" ht="75" hidden="1" x14ac:dyDescent="0.3">
      <c r="A182" s="320">
        <v>4712020</v>
      </c>
      <c r="B182" s="26" t="s">
        <v>410</v>
      </c>
      <c r="C182" s="321" t="s">
        <v>407</v>
      </c>
      <c r="D182" s="27" t="s">
        <v>411</v>
      </c>
      <c r="E182" s="319" t="s">
        <v>404</v>
      </c>
      <c r="F182" s="100"/>
      <c r="G182" s="100"/>
      <c r="H182" s="29">
        <f t="shared" si="1"/>
        <v>0</v>
      </c>
    </row>
    <row r="183" spans="1:8" s="43" customFormat="1" ht="26.25" customHeight="1" x14ac:dyDescent="0.3">
      <c r="A183" s="322" t="s">
        <v>412</v>
      </c>
      <c r="B183" s="64" t="s">
        <v>413</v>
      </c>
      <c r="C183" s="323"/>
      <c r="D183" s="324" t="s">
        <v>414</v>
      </c>
      <c r="E183" s="319"/>
      <c r="F183" s="100">
        <f>F184</f>
        <v>0</v>
      </c>
      <c r="G183" s="100">
        <f>G184</f>
        <v>1101640</v>
      </c>
      <c r="H183" s="29">
        <f t="shared" si="1"/>
        <v>1101640</v>
      </c>
    </row>
    <row r="184" spans="1:8" s="43" customFormat="1" ht="75" x14ac:dyDescent="0.3">
      <c r="A184" s="325" t="s">
        <v>415</v>
      </c>
      <c r="B184" s="230" t="s">
        <v>416</v>
      </c>
      <c r="C184" s="326" t="s">
        <v>417</v>
      </c>
      <c r="D184" s="327" t="s">
        <v>418</v>
      </c>
      <c r="E184" s="319" t="s">
        <v>419</v>
      </c>
      <c r="F184" s="100"/>
      <c r="G184" s="100">
        <v>1101640</v>
      </c>
      <c r="H184" s="29">
        <f t="shared" si="1"/>
        <v>1101640</v>
      </c>
    </row>
    <row r="185" spans="1:8" s="43" customFormat="1" ht="93" hidden="1" customHeight="1" x14ac:dyDescent="0.3">
      <c r="A185" s="328" t="s">
        <v>420</v>
      </c>
      <c r="B185" s="95" t="s">
        <v>421</v>
      </c>
      <c r="C185" s="95" t="s">
        <v>422</v>
      </c>
      <c r="D185" s="329" t="s">
        <v>423</v>
      </c>
      <c r="E185" s="319" t="s">
        <v>404</v>
      </c>
      <c r="F185" s="100"/>
      <c r="G185" s="100"/>
      <c r="H185" s="29">
        <f t="shared" si="1"/>
        <v>0</v>
      </c>
    </row>
    <row r="186" spans="1:8" s="43" customFormat="1" ht="37.5" x14ac:dyDescent="0.3">
      <c r="A186" s="320" t="s">
        <v>424</v>
      </c>
      <c r="B186" s="48" t="s">
        <v>343</v>
      </c>
      <c r="C186" s="48" t="s">
        <v>323</v>
      </c>
      <c r="D186" s="330" t="s">
        <v>344</v>
      </c>
      <c r="E186" s="331" t="s">
        <v>425</v>
      </c>
      <c r="F186" s="100"/>
      <c r="G186" s="100">
        <v>4309</v>
      </c>
      <c r="H186" s="29">
        <f t="shared" si="1"/>
        <v>4309</v>
      </c>
    </row>
    <row r="187" spans="1:8" s="43" customFormat="1" ht="38.25" customHeight="1" x14ac:dyDescent="0.3">
      <c r="A187" s="332" t="s">
        <v>426</v>
      </c>
      <c r="B187" s="95" t="s">
        <v>427</v>
      </c>
      <c r="C187" s="95" t="s">
        <v>428</v>
      </c>
      <c r="D187" s="333" t="s">
        <v>429</v>
      </c>
      <c r="E187" s="331" t="s">
        <v>430</v>
      </c>
      <c r="F187" s="100">
        <f>F188</f>
        <v>0</v>
      </c>
      <c r="G187" s="100">
        <v>11051162</v>
      </c>
      <c r="H187" s="29">
        <f t="shared" si="1"/>
        <v>11051162</v>
      </c>
    </row>
    <row r="188" spans="1:8" s="43" customFormat="1" ht="37.5" x14ac:dyDescent="0.3">
      <c r="A188" s="320" t="s">
        <v>431</v>
      </c>
      <c r="B188" s="63" t="s">
        <v>432</v>
      </c>
      <c r="C188" s="63"/>
      <c r="D188" s="334" t="s">
        <v>433</v>
      </c>
      <c r="E188" s="331"/>
      <c r="F188" s="100">
        <f>F189+F190+F191</f>
        <v>0</v>
      </c>
      <c r="G188" s="100">
        <f>G189+G190+G191</f>
        <v>3476952</v>
      </c>
      <c r="H188" s="29">
        <f t="shared" si="1"/>
        <v>3476952</v>
      </c>
    </row>
    <row r="189" spans="1:8" s="43" customFormat="1" ht="37.5" x14ac:dyDescent="0.3">
      <c r="A189" s="335" t="s">
        <v>434</v>
      </c>
      <c r="B189" s="230" t="s">
        <v>435</v>
      </c>
      <c r="C189" s="230" t="s">
        <v>428</v>
      </c>
      <c r="D189" s="336" t="s">
        <v>436</v>
      </c>
      <c r="E189" s="331" t="s">
        <v>430</v>
      </c>
      <c r="F189" s="100"/>
      <c r="G189" s="100">
        <v>9852</v>
      </c>
      <c r="H189" s="29">
        <f t="shared" si="1"/>
        <v>9852</v>
      </c>
    </row>
    <row r="190" spans="1:8" s="43" customFormat="1" ht="37.5" x14ac:dyDescent="0.3">
      <c r="A190" s="335" t="s">
        <v>437</v>
      </c>
      <c r="B190" s="230" t="s">
        <v>438</v>
      </c>
      <c r="C190" s="230" t="s">
        <v>428</v>
      </c>
      <c r="D190" s="336" t="s">
        <v>439</v>
      </c>
      <c r="E190" s="331" t="s">
        <v>430</v>
      </c>
      <c r="F190" s="100"/>
      <c r="G190" s="100">
        <v>1577100</v>
      </c>
      <c r="H190" s="29">
        <f t="shared" si="1"/>
        <v>1577100</v>
      </c>
    </row>
    <row r="191" spans="1:8" s="43" customFormat="1" ht="37.5" x14ac:dyDescent="0.3">
      <c r="A191" s="335" t="s">
        <v>440</v>
      </c>
      <c r="B191" s="230" t="s">
        <v>441</v>
      </c>
      <c r="C191" s="230" t="s">
        <v>428</v>
      </c>
      <c r="D191" s="336" t="s">
        <v>442</v>
      </c>
      <c r="E191" s="331" t="s">
        <v>430</v>
      </c>
      <c r="F191" s="100"/>
      <c r="G191" s="100">
        <v>1890000</v>
      </c>
      <c r="H191" s="29">
        <f t="shared" si="1"/>
        <v>1890000</v>
      </c>
    </row>
    <row r="192" spans="1:8" s="43" customFormat="1" ht="72" customHeight="1" x14ac:dyDescent="0.3">
      <c r="A192" s="46" t="s">
        <v>443</v>
      </c>
      <c r="B192" s="70" t="s">
        <v>444</v>
      </c>
      <c r="C192" s="70" t="s">
        <v>428</v>
      </c>
      <c r="D192" s="49" t="s">
        <v>445</v>
      </c>
      <c r="E192" s="331" t="s">
        <v>430</v>
      </c>
      <c r="F192" s="145"/>
      <c r="G192" s="142">
        <v>221500</v>
      </c>
      <c r="H192" s="337">
        <f t="shared" si="1"/>
        <v>221500</v>
      </c>
    </row>
    <row r="193" spans="1:8" ht="18.75" hidden="1" x14ac:dyDescent="0.3">
      <c r="A193" s="101" t="s">
        <v>446</v>
      </c>
      <c r="B193" s="338" t="s">
        <v>447</v>
      </c>
      <c r="C193" s="323" t="s">
        <v>133</v>
      </c>
      <c r="D193" s="27" t="s">
        <v>448</v>
      </c>
      <c r="E193" s="319"/>
      <c r="F193" s="339"/>
      <c r="G193" s="340"/>
      <c r="H193" s="341">
        <f t="shared" si="1"/>
        <v>0</v>
      </c>
    </row>
    <row r="194" spans="1:8" ht="56.25" x14ac:dyDescent="0.3">
      <c r="A194" s="25" t="s">
        <v>449</v>
      </c>
      <c r="B194" s="342" t="s">
        <v>71</v>
      </c>
      <c r="C194" s="342"/>
      <c r="D194" s="143" t="s">
        <v>72</v>
      </c>
      <c r="E194" s="319"/>
      <c r="F194" s="97">
        <f>F195</f>
        <v>0</v>
      </c>
      <c r="G194" s="97">
        <f>G195</f>
        <v>29000000</v>
      </c>
      <c r="H194" s="337">
        <f t="shared" si="1"/>
        <v>29000000</v>
      </c>
    </row>
    <row r="195" spans="1:8" ht="45.75" customHeight="1" x14ac:dyDescent="0.3">
      <c r="A195" s="74" t="s">
        <v>450</v>
      </c>
      <c r="B195" s="343" t="s">
        <v>75</v>
      </c>
      <c r="C195" s="343" t="s">
        <v>76</v>
      </c>
      <c r="D195" s="201" t="s">
        <v>77</v>
      </c>
      <c r="E195" s="331" t="s">
        <v>430</v>
      </c>
      <c r="F195" s="339"/>
      <c r="G195" s="344">
        <v>29000000</v>
      </c>
      <c r="H195" s="300">
        <f t="shared" si="1"/>
        <v>29000000</v>
      </c>
    </row>
    <row r="196" spans="1:8" ht="37.5" hidden="1" x14ac:dyDescent="0.3">
      <c r="A196" s="345" t="s">
        <v>451</v>
      </c>
      <c r="B196" s="346" t="s">
        <v>452</v>
      </c>
      <c r="C196" s="347" t="s">
        <v>371</v>
      </c>
      <c r="D196" s="348" t="s">
        <v>453</v>
      </c>
      <c r="E196" s="349"/>
      <c r="F196" s="339"/>
      <c r="G196" s="339"/>
      <c r="H196" s="16">
        <f t="shared" si="1"/>
        <v>0</v>
      </c>
    </row>
    <row r="197" spans="1:8" ht="56.25" hidden="1" x14ac:dyDescent="0.3">
      <c r="A197" s="350" t="s">
        <v>454</v>
      </c>
      <c r="B197" s="351"/>
      <c r="C197" s="104"/>
      <c r="D197" s="352" t="s">
        <v>455</v>
      </c>
      <c r="E197" s="353"/>
      <c r="F197" s="354">
        <f>SUM(F198:F205)</f>
        <v>0</v>
      </c>
      <c r="G197" s="354">
        <f>SUM(G198:G205)</f>
        <v>0</v>
      </c>
      <c r="H197" s="16">
        <f t="shared" si="1"/>
        <v>0</v>
      </c>
    </row>
    <row r="198" spans="1:8" ht="75" hidden="1" x14ac:dyDescent="0.3">
      <c r="A198" s="355" t="s">
        <v>456</v>
      </c>
      <c r="B198" s="110" t="s">
        <v>457</v>
      </c>
      <c r="C198" s="110" t="s">
        <v>458</v>
      </c>
      <c r="D198" s="356" t="s">
        <v>459</v>
      </c>
      <c r="E198" s="357" t="s">
        <v>460</v>
      </c>
      <c r="F198" s="358"/>
      <c r="G198" s="358"/>
      <c r="H198" s="16">
        <f t="shared" si="1"/>
        <v>0</v>
      </c>
    </row>
    <row r="199" spans="1:8" ht="75" hidden="1" x14ac:dyDescent="0.3">
      <c r="A199" s="355" t="s">
        <v>456</v>
      </c>
      <c r="B199" s="110" t="s">
        <v>457</v>
      </c>
      <c r="C199" s="169" t="s">
        <v>458</v>
      </c>
      <c r="D199" s="359" t="s">
        <v>459</v>
      </c>
      <c r="E199" s="319" t="s">
        <v>461</v>
      </c>
      <c r="F199" s="360"/>
      <c r="G199" s="360"/>
      <c r="H199" s="16">
        <f t="shared" si="1"/>
        <v>0</v>
      </c>
    </row>
    <row r="200" spans="1:8" ht="75" hidden="1" x14ac:dyDescent="0.3">
      <c r="A200" s="355" t="s">
        <v>456</v>
      </c>
      <c r="B200" s="110" t="s">
        <v>457</v>
      </c>
      <c r="C200" s="361" t="s">
        <v>458</v>
      </c>
      <c r="D200" s="359" t="s">
        <v>459</v>
      </c>
      <c r="E200" s="319" t="s">
        <v>462</v>
      </c>
      <c r="F200" s="211"/>
      <c r="G200" s="360"/>
      <c r="H200" s="16">
        <f t="shared" si="1"/>
        <v>0</v>
      </c>
    </row>
    <row r="201" spans="1:8" ht="75" hidden="1" x14ac:dyDescent="0.3">
      <c r="A201" s="355" t="s">
        <v>456</v>
      </c>
      <c r="B201" s="110" t="s">
        <v>457</v>
      </c>
      <c r="C201" s="361" t="s">
        <v>458</v>
      </c>
      <c r="D201" s="359" t="s">
        <v>459</v>
      </c>
      <c r="E201" s="319" t="s">
        <v>463</v>
      </c>
      <c r="F201" s="211"/>
      <c r="G201" s="360"/>
      <c r="H201" s="16">
        <f t="shared" si="1"/>
        <v>0</v>
      </c>
    </row>
    <row r="202" spans="1:8" ht="75" hidden="1" x14ac:dyDescent="0.3">
      <c r="A202" s="355" t="s">
        <v>456</v>
      </c>
      <c r="B202" s="110" t="s">
        <v>457</v>
      </c>
      <c r="C202" s="361" t="s">
        <v>458</v>
      </c>
      <c r="D202" s="359" t="s">
        <v>459</v>
      </c>
      <c r="E202" s="319" t="s">
        <v>464</v>
      </c>
      <c r="F202" s="211"/>
      <c r="G202" s="360"/>
      <c r="H202" s="16">
        <f t="shared" si="1"/>
        <v>0</v>
      </c>
    </row>
    <row r="203" spans="1:8" ht="75" hidden="1" x14ac:dyDescent="0.3">
      <c r="A203" s="355" t="s">
        <v>456</v>
      </c>
      <c r="B203" s="110" t="s">
        <v>457</v>
      </c>
      <c r="C203" s="361" t="s">
        <v>458</v>
      </c>
      <c r="D203" s="359" t="s">
        <v>459</v>
      </c>
      <c r="E203" s="319" t="s">
        <v>465</v>
      </c>
      <c r="F203" s="211"/>
      <c r="G203" s="360"/>
      <c r="H203" s="16">
        <f t="shared" si="1"/>
        <v>0</v>
      </c>
    </row>
    <row r="204" spans="1:8" ht="75" hidden="1" x14ac:dyDescent="0.3">
      <c r="A204" s="355" t="s">
        <v>456</v>
      </c>
      <c r="B204" s="110" t="s">
        <v>457</v>
      </c>
      <c r="C204" s="361" t="s">
        <v>458</v>
      </c>
      <c r="D204" s="359" t="s">
        <v>459</v>
      </c>
      <c r="E204" s="319" t="s">
        <v>466</v>
      </c>
      <c r="F204" s="211"/>
      <c r="G204" s="360"/>
      <c r="H204" s="16">
        <f t="shared" si="1"/>
        <v>0</v>
      </c>
    </row>
    <row r="205" spans="1:8" ht="75" hidden="1" x14ac:dyDescent="0.3">
      <c r="A205" s="355" t="s">
        <v>456</v>
      </c>
      <c r="B205" s="110" t="s">
        <v>457</v>
      </c>
      <c r="C205" s="361" t="s">
        <v>458</v>
      </c>
      <c r="D205" s="359" t="s">
        <v>459</v>
      </c>
      <c r="E205" s="319" t="s">
        <v>467</v>
      </c>
      <c r="F205" s="360"/>
      <c r="G205" s="360"/>
      <c r="H205" s="16">
        <f t="shared" si="1"/>
        <v>0</v>
      </c>
    </row>
    <row r="206" spans="1:8" ht="18.75" hidden="1" x14ac:dyDescent="0.3">
      <c r="A206" s="345"/>
      <c r="B206" s="362"/>
      <c r="C206" s="362"/>
      <c r="D206" s="363"/>
      <c r="E206" s="364"/>
      <c r="F206" s="365"/>
      <c r="G206" s="365"/>
      <c r="H206" s="16">
        <f t="shared" si="1"/>
        <v>0</v>
      </c>
    </row>
    <row r="207" spans="1:8" ht="55.5" customHeight="1" x14ac:dyDescent="0.2">
      <c r="A207" s="174" t="s">
        <v>468</v>
      </c>
      <c r="B207" s="366"/>
      <c r="C207" s="366"/>
      <c r="D207" s="367" t="s">
        <v>469</v>
      </c>
      <c r="E207" s="367"/>
      <c r="F207" s="245">
        <f>F210+F211+F216+F213+F215</f>
        <v>100000</v>
      </c>
      <c r="G207" s="245">
        <f>G210+G211+G216+G213+G215</f>
        <v>6379600</v>
      </c>
      <c r="H207" s="16">
        <f t="shared" si="1"/>
        <v>6479600</v>
      </c>
    </row>
    <row r="208" spans="1:8" ht="18.75" hidden="1" x14ac:dyDescent="0.3">
      <c r="A208" s="139"/>
      <c r="B208" s="141"/>
      <c r="C208" s="141"/>
      <c r="D208" s="141"/>
      <c r="E208" s="141"/>
      <c r="F208" s="245"/>
      <c r="G208" s="141"/>
      <c r="H208" s="86"/>
    </row>
    <row r="209" spans="1:8" ht="54" hidden="1" customHeight="1" x14ac:dyDescent="0.2">
      <c r="A209" s="101"/>
      <c r="B209" s="70"/>
      <c r="C209" s="70"/>
      <c r="D209" s="166"/>
      <c r="E209" s="44" t="s">
        <v>470</v>
      </c>
      <c r="F209" s="368">
        <f>F215+F223</f>
        <v>0</v>
      </c>
      <c r="G209" s="167"/>
      <c r="H209" s="23">
        <f t="shared" ref="H209:H221" si="2">F209+G209</f>
        <v>0</v>
      </c>
    </row>
    <row r="210" spans="1:8" ht="56.25" customHeight="1" x14ac:dyDescent="0.2">
      <c r="A210" s="165" t="s">
        <v>471</v>
      </c>
      <c r="B210" s="87" t="s">
        <v>472</v>
      </c>
      <c r="C210" s="87" t="s">
        <v>473</v>
      </c>
      <c r="D210" s="369" t="s">
        <v>474</v>
      </c>
      <c r="E210" s="415" t="s">
        <v>475</v>
      </c>
      <c r="F210" s="370">
        <v>50000</v>
      </c>
      <c r="G210" s="100"/>
      <c r="H210" s="29">
        <f t="shared" si="2"/>
        <v>50000</v>
      </c>
    </row>
    <row r="211" spans="1:8" ht="56.25" customHeight="1" x14ac:dyDescent="0.2">
      <c r="A211" s="202" t="s">
        <v>476</v>
      </c>
      <c r="B211" s="169" t="s">
        <v>52</v>
      </c>
      <c r="C211" s="169"/>
      <c r="D211" s="371" t="s">
        <v>53</v>
      </c>
      <c r="E211" s="415"/>
      <c r="F211" s="100">
        <f>F212</f>
        <v>50000</v>
      </c>
      <c r="G211" s="100">
        <f>G212</f>
        <v>0</v>
      </c>
      <c r="H211" s="29">
        <f t="shared" si="2"/>
        <v>50000</v>
      </c>
    </row>
    <row r="212" spans="1:8" s="56" customFormat="1" ht="37.5" x14ac:dyDescent="0.2">
      <c r="A212" s="372" t="s">
        <v>477</v>
      </c>
      <c r="B212" s="373" t="s">
        <v>55</v>
      </c>
      <c r="C212" s="373" t="s">
        <v>44</v>
      </c>
      <c r="D212" s="374" t="s">
        <v>56</v>
      </c>
      <c r="E212" s="415"/>
      <c r="F212" s="375">
        <v>50000</v>
      </c>
      <c r="G212" s="193"/>
      <c r="H212" s="55">
        <f t="shared" si="2"/>
        <v>50000</v>
      </c>
    </row>
    <row r="213" spans="1:8" ht="37.5" x14ac:dyDescent="0.3">
      <c r="A213" s="376" t="s">
        <v>478</v>
      </c>
      <c r="B213" s="19" t="s">
        <v>479</v>
      </c>
      <c r="C213" s="19"/>
      <c r="D213" s="377" t="s">
        <v>480</v>
      </c>
      <c r="E213" s="378"/>
      <c r="F213" s="113">
        <f>F214</f>
        <v>0</v>
      </c>
      <c r="G213" s="113">
        <f>G214</f>
        <v>180600</v>
      </c>
      <c r="H213" s="182">
        <f t="shared" si="2"/>
        <v>180600</v>
      </c>
    </row>
    <row r="214" spans="1:8" s="56" customFormat="1" ht="75" x14ac:dyDescent="0.3">
      <c r="A214" s="379" t="s">
        <v>481</v>
      </c>
      <c r="B214" s="152" t="s">
        <v>482</v>
      </c>
      <c r="C214" s="152" t="s">
        <v>483</v>
      </c>
      <c r="D214" s="380" t="s">
        <v>484</v>
      </c>
      <c r="E214" s="378" t="s">
        <v>103</v>
      </c>
      <c r="F214" s="375"/>
      <c r="G214" s="221">
        <v>180600</v>
      </c>
      <c r="H214" s="29">
        <f t="shared" si="2"/>
        <v>180600</v>
      </c>
    </row>
    <row r="215" spans="1:8" ht="56.25" x14ac:dyDescent="0.3">
      <c r="A215" s="355" t="s">
        <v>485</v>
      </c>
      <c r="B215" s="381" t="s">
        <v>486</v>
      </c>
      <c r="C215" s="381" t="s">
        <v>44</v>
      </c>
      <c r="D215" s="382" t="s">
        <v>487</v>
      </c>
      <c r="E215" s="383" t="s">
        <v>488</v>
      </c>
      <c r="F215" s="113"/>
      <c r="G215" s="100">
        <v>199000</v>
      </c>
      <c r="H215" s="29">
        <f t="shared" si="2"/>
        <v>199000</v>
      </c>
    </row>
    <row r="216" spans="1:8" s="43" customFormat="1" ht="56.25" x14ac:dyDescent="0.3">
      <c r="A216" s="384" t="s">
        <v>489</v>
      </c>
      <c r="B216" s="385" t="s">
        <v>43</v>
      </c>
      <c r="C216" s="385" t="s">
        <v>44</v>
      </c>
      <c r="D216" s="348" t="s">
        <v>45</v>
      </c>
      <c r="E216" s="302" t="s">
        <v>490</v>
      </c>
      <c r="F216" s="386"/>
      <c r="G216" s="370">
        <v>6000000</v>
      </c>
      <c r="H216" s="262">
        <f t="shared" si="2"/>
        <v>6000000</v>
      </c>
    </row>
    <row r="217" spans="1:8" s="317" customFormat="1" ht="56.25" x14ac:dyDescent="0.35">
      <c r="A217" s="350" t="s">
        <v>491</v>
      </c>
      <c r="B217" s="387"/>
      <c r="C217" s="387"/>
      <c r="D217" s="388" t="s">
        <v>492</v>
      </c>
      <c r="E217" s="389"/>
      <c r="F217" s="107">
        <f>SUM(F218:F221)</f>
        <v>120000</v>
      </c>
      <c r="G217" s="107">
        <f>SUM(G218:G221)</f>
        <v>280000</v>
      </c>
      <c r="H217" s="390">
        <f t="shared" si="2"/>
        <v>400000</v>
      </c>
    </row>
    <row r="218" spans="1:8" s="43" customFormat="1" ht="75" hidden="1" x14ac:dyDescent="0.3">
      <c r="A218" s="355" t="s">
        <v>493</v>
      </c>
      <c r="B218" s="381" t="s">
        <v>494</v>
      </c>
      <c r="C218" s="381" t="s">
        <v>458</v>
      </c>
      <c r="D218" s="391" t="s">
        <v>495</v>
      </c>
      <c r="E218" s="392" t="s">
        <v>496</v>
      </c>
      <c r="F218" s="113"/>
      <c r="G218" s="199"/>
      <c r="H218" s="182">
        <f t="shared" si="2"/>
        <v>0</v>
      </c>
    </row>
    <row r="219" spans="1:8" s="43" customFormat="1" ht="75" x14ac:dyDescent="0.3">
      <c r="A219" s="393" t="s">
        <v>493</v>
      </c>
      <c r="B219" s="361" t="s">
        <v>494</v>
      </c>
      <c r="C219" s="361" t="s">
        <v>458</v>
      </c>
      <c r="D219" s="391" t="s">
        <v>495</v>
      </c>
      <c r="E219" s="394" t="s">
        <v>497</v>
      </c>
      <c r="F219" s="67">
        <v>100000</v>
      </c>
      <c r="G219" s="100"/>
      <c r="H219" s="182">
        <f t="shared" si="2"/>
        <v>100000</v>
      </c>
    </row>
    <row r="220" spans="1:8" s="43" customFormat="1" ht="75" x14ac:dyDescent="0.3">
      <c r="A220" s="393" t="s">
        <v>493</v>
      </c>
      <c r="B220" s="361" t="s">
        <v>494</v>
      </c>
      <c r="C220" s="361" t="s">
        <v>458</v>
      </c>
      <c r="D220" s="391" t="s">
        <v>495</v>
      </c>
      <c r="E220" s="394" t="s">
        <v>498</v>
      </c>
      <c r="F220" s="67">
        <v>20000</v>
      </c>
      <c r="G220" s="100">
        <v>230000</v>
      </c>
      <c r="H220" s="182">
        <f t="shared" si="2"/>
        <v>250000</v>
      </c>
    </row>
    <row r="221" spans="1:8" s="43" customFormat="1" ht="75" x14ac:dyDescent="0.3">
      <c r="A221" s="395" t="s">
        <v>493</v>
      </c>
      <c r="B221" s="396" t="s">
        <v>494</v>
      </c>
      <c r="C221" s="396" t="s">
        <v>458</v>
      </c>
      <c r="D221" s="397" t="s">
        <v>495</v>
      </c>
      <c r="E221" s="398" t="s">
        <v>499</v>
      </c>
      <c r="F221" s="118"/>
      <c r="G221" s="370">
        <v>50000</v>
      </c>
      <c r="H221" s="182">
        <f t="shared" si="2"/>
        <v>50000</v>
      </c>
    </row>
    <row r="222" spans="1:8" s="4" customFormat="1" ht="34.9" customHeight="1" x14ac:dyDescent="0.3">
      <c r="A222" s="399"/>
      <c r="B222" s="400"/>
      <c r="C222" s="401"/>
      <c r="D222" s="402" t="s">
        <v>500</v>
      </c>
      <c r="E222" s="403"/>
      <c r="F222" s="404">
        <f>F10+F60+F128+F65+F85+F118+F140+F207+F122+F174+F197+F217</f>
        <v>74632152</v>
      </c>
      <c r="G222" s="404">
        <f>G10+G60+G128+G65+G85+G118+G140+G207+G122+G174+G197+G217</f>
        <v>115043311</v>
      </c>
      <c r="H222" s="405">
        <f>H10+H60+H128+H65+H85+H118+H140+H207+H122+H174+H197+H217</f>
        <v>189675463</v>
      </c>
    </row>
    <row r="223" spans="1:8" x14ac:dyDescent="0.2">
      <c r="D223" s="108"/>
    </row>
    <row r="224" spans="1:8" hidden="1" x14ac:dyDescent="0.2"/>
    <row r="225" spans="1:10" s="4" customFormat="1" ht="21.75" customHeight="1" x14ac:dyDescent="0.3">
      <c r="A225" s="406"/>
      <c r="B225" s="4" t="s">
        <v>501</v>
      </c>
      <c r="C225" s="407"/>
      <c r="F225" s="408"/>
      <c r="G225" s="4" t="s">
        <v>502</v>
      </c>
    </row>
    <row r="226" spans="1:10" s="4" customFormat="1" ht="18.75" x14ac:dyDescent="0.3">
      <c r="A226" s="406"/>
    </row>
    <row r="227" spans="1:10" s="4" customFormat="1" ht="15" customHeight="1" x14ac:dyDescent="0.3">
      <c r="A227" s="406"/>
      <c r="B227" s="416" t="s">
        <v>503</v>
      </c>
      <c r="C227" s="416"/>
      <c r="D227" s="416"/>
      <c r="G227" s="4" t="s">
        <v>504</v>
      </c>
      <c r="H227" s="409"/>
      <c r="I227" s="409"/>
      <c r="J227" s="409"/>
    </row>
  </sheetData>
  <sheetProtection selectLockedCells="1" selectUnlockedCells="1"/>
  <mergeCells count="7">
    <mergeCell ref="B227:D227"/>
    <mergeCell ref="F5:H6"/>
    <mergeCell ref="B7:H7"/>
    <mergeCell ref="E32:E34"/>
    <mergeCell ref="E87:E92"/>
    <mergeCell ref="E134:E139"/>
    <mergeCell ref="E210:E212"/>
  </mergeCells>
  <pageMargins left="0.62986111111111109" right="0.27569444444444446" top="0.43333333333333335" bottom="0.35416666666666669" header="0.51180555555555551" footer="0.51180555555555551"/>
  <pageSetup paperSize="9" scale="44" firstPageNumber="0" fitToHeight="6"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dcterms:created xsi:type="dcterms:W3CDTF">2021-10-11T08:00:23Z</dcterms:created>
  <dcterms:modified xsi:type="dcterms:W3CDTF">2021-10-11T08:00:23Z</dcterms:modified>
</cp:coreProperties>
</file>