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0 сесія\сайт\"/>
    </mc:Choice>
  </mc:AlternateContent>
  <xr:revisionPtr revIDLastSave="0" documentId="8_{E02BE944-F272-469E-8153-C7D1B536D6E4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E17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<sst xmlns="http://schemas.openxmlformats.org/spreadsheetml/2006/main" count="57" uniqueCount="45">
  <si>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</si>
  <si>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</si>
  <si>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</si>
  <si>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</si>
  <si>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</si>
  <si>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</si>
  <si>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</si>
  <si>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</si>
  <si>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</si>
  <si>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</si>
  <si>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</si>
  <si>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</si>
  <si>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</si>
  <si>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</si>
  <si>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</si>
  <si>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</si>
  <si>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</si>
  <si>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</si>
  <si>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</si>
  <si>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</si>
  <si>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</si>
  <si>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</si>
  <si>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</si>
  <si>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</si>
  <si>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</si>
  <si>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</si>
  <si>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</si>
  <si>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</si>
  <si>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</si>
  <si>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</si>
  <si>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</si>
  <si>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</si>
  <si>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</si>
  <si>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</si>
  <si>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</si>
  <si>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</si>
  <si>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</si>
  <si>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</si>
  <si>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</si>
  <si>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</si>
  <si>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</si>
  <si>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</si>
  <si>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</si>
  <si>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</si>
  <si>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>до рішення 40 сесії  Мелітопольської міської ради Запорізької області VIII скликання від 21.08.2024 №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</si>
</sst>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7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164" fontId="17" fillId="0" borderId="0" xfId="36" applyNumberFormat="1" applyFont="1"/>
    <xf numFmtId="0" fontId="17" fillId="0" borderId="0" xfId="36" applyFont="1"/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7" t="s">
        <v>44</v>
      </c>
      <c r="E2" s="47"/>
      <c r="F2" s="47"/>
    </row>
    <row r="3" spans="1:7" ht="9" customHeight="1" x14ac:dyDescent="0.3">
      <c r="A3" s="12"/>
      <c r="B3" s="2"/>
      <c r="C3" s="2"/>
      <c r="D3" s="48"/>
      <c r="E3" s="48"/>
      <c r="F3" s="48"/>
    </row>
    <row r="4" spans="1:7" ht="17.399999999999999" x14ac:dyDescent="0.25">
      <c r="A4" s="49" t="s">
        <v>23</v>
      </c>
      <c r="B4" s="49"/>
      <c r="C4" s="49"/>
      <c r="D4" s="49"/>
      <c r="E4" s="49"/>
      <c r="F4" s="49"/>
    </row>
    <row r="5" spans="1:7" ht="17.399999999999999" x14ac:dyDescent="0.25">
      <c r="A5" s="49" t="s">
        <v>38</v>
      </c>
      <c r="B5" s="49"/>
      <c r="C5" s="49"/>
      <c r="D5" s="49"/>
      <c r="E5" s="49"/>
      <c r="F5" s="49"/>
    </row>
    <row r="6" spans="1:7" ht="17.399999999999999" x14ac:dyDescent="0.25">
      <c r="A6" s="46" t="s">
        <v>41</v>
      </c>
      <c r="B6" s="46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50" t="s">
        <v>1</v>
      </c>
      <c r="B9" s="50" t="s">
        <v>29</v>
      </c>
      <c r="C9" s="50" t="s">
        <v>24</v>
      </c>
      <c r="D9" s="50" t="s">
        <v>2</v>
      </c>
      <c r="E9" s="50" t="s">
        <v>3</v>
      </c>
      <c r="F9" s="50"/>
    </row>
    <row r="10" spans="1:7" ht="25.5" customHeight="1" x14ac:dyDescent="0.25">
      <c r="A10" s="50"/>
      <c r="B10" s="50"/>
      <c r="C10" s="50"/>
      <c r="D10" s="50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51" t="s">
        <v>35</v>
      </c>
      <c r="B12" s="52"/>
      <c r="C12" s="52"/>
      <c r="D12" s="52"/>
      <c r="E12" s="52"/>
      <c r="F12" s="53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157960431</v>
      </c>
      <c r="D13" s="7">
        <f>D14+D21+D18</f>
        <v>6331829</v>
      </c>
      <c r="E13" s="7">
        <f>E14+E21+E18</f>
        <v>151628602</v>
      </c>
      <c r="F13" s="7">
        <f>F14+F21+F18</f>
        <v>151628602</v>
      </c>
    </row>
    <row r="14" spans="1:7" ht="16.8" x14ac:dyDescent="0.3">
      <c r="A14" s="6">
        <v>202000</v>
      </c>
      <c r="B14" s="17" t="s">
        <v>19</v>
      </c>
      <c r="C14" s="15">
        <f>SUM(C15)</f>
        <v>-79264090</v>
      </c>
      <c r="D14" s="15">
        <f>SUM(D15)</f>
        <v>0</v>
      </c>
      <c r="E14" s="15">
        <f>SUM(E15)</f>
        <v>-79264090</v>
      </c>
      <c r="F14" s="15">
        <f>SUM(F15)</f>
        <v>-79264090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-79264090</v>
      </c>
      <c r="D15" s="15">
        <f>SUM(D16:D17)</f>
        <v>0</v>
      </c>
      <c r="E15" s="15">
        <f>SUM(E16:E17)</f>
        <v>-79264090</v>
      </c>
      <c r="F15" s="15">
        <f>SUM(F16:F17)</f>
        <v>-79264090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-79264090</v>
      </c>
      <c r="D17" s="9">
        <v>0</v>
      </c>
      <c r="E17" s="7">
        <f>-19200000-31001290-14062800-15000000</f>
        <v>-79264090</v>
      </c>
      <c r="F17" s="7">
        <f>E17</f>
        <v>-79264090</v>
      </c>
    </row>
    <row r="18" spans="1:8" ht="16.8" x14ac:dyDescent="0.3">
      <c r="A18" s="6">
        <v>208000</v>
      </c>
      <c r="B18" s="8" t="s">
        <v>9</v>
      </c>
      <c r="C18" s="15">
        <f t="shared" si="0"/>
        <v>237224521</v>
      </c>
      <c r="D18" s="15">
        <f>D19-D20</f>
        <v>207700231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111200202</v>
      </c>
      <c r="D20" s="7">
        <f>D19-163766850-8935575-2165118-19667422-5807595-4860919-101752-1132500-1262500</f>
        <v>110469000</v>
      </c>
      <c r="E20" s="7">
        <f>E19-29524290</f>
        <v>731202</v>
      </c>
      <c r="F20" s="7">
        <f>F19-29524290</f>
        <v>1</v>
      </c>
      <c r="H20" s="18"/>
    </row>
    <row r="21" spans="1:8" s="45" customFormat="1" ht="33.6" x14ac:dyDescent="0.3">
      <c r="A21" s="6">
        <v>208400</v>
      </c>
      <c r="B21" s="42" t="s">
        <v>12</v>
      </c>
      <c r="C21" s="43">
        <f t="shared" si="0"/>
        <v>0</v>
      </c>
      <c r="D21" s="7">
        <f>-42760600-31001290-4217070-110100000+273350+65600000-8935575-1665118-19667422-5807595+110600-1000000+1665118-14062800-15000000+200000-15000000</f>
        <v>-201368402</v>
      </c>
      <c r="E21" s="7">
        <f>-D21</f>
        <v>201368402</v>
      </c>
      <c r="F21" s="7">
        <f>E21</f>
        <v>201368402</v>
      </c>
      <c r="G21" s="44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157960431</v>
      </c>
      <c r="D26" s="39">
        <f>D13+D22</f>
        <v>6331829</v>
      </c>
      <c r="E26" s="39">
        <f>E13+E22</f>
        <v>151628602</v>
      </c>
      <c r="F26" s="39">
        <f>F13+F22</f>
        <v>151628602</v>
      </c>
    </row>
    <row r="27" spans="1:8" ht="26.25" customHeight="1" x14ac:dyDescent="0.25">
      <c r="A27" s="51" t="s">
        <v>36</v>
      </c>
      <c r="B27" s="52"/>
      <c r="C27" s="52"/>
      <c r="D27" s="52"/>
      <c r="E27" s="52"/>
      <c r="F27" s="53"/>
    </row>
    <row r="28" spans="1:8" ht="16.8" x14ac:dyDescent="0.3">
      <c r="A28" s="13">
        <v>400000</v>
      </c>
      <c r="B28" s="8" t="s">
        <v>13</v>
      </c>
      <c r="C28" s="15">
        <f t="shared" si="0"/>
        <v>-79264090</v>
      </c>
      <c r="D28" s="7">
        <f>D33</f>
        <v>0</v>
      </c>
      <c r="E28" s="7">
        <f>E29+E33+E31</f>
        <v>-79264090</v>
      </c>
      <c r="F28" s="7">
        <f>F29+F33+F31</f>
        <v>-79264090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-79264090</v>
      </c>
      <c r="D33" s="7">
        <v>0</v>
      </c>
      <c r="E33" s="7">
        <f>E34+E36</f>
        <v>-79264090</v>
      </c>
      <c r="F33" s="7">
        <f>F34+F36</f>
        <v>-79264090</v>
      </c>
    </row>
    <row r="34" spans="1:7" ht="16.8" x14ac:dyDescent="0.3">
      <c r="A34" s="13">
        <v>402100</v>
      </c>
      <c r="B34" s="8" t="s">
        <v>14</v>
      </c>
      <c r="C34" s="15">
        <f t="shared" si="0"/>
        <v>-79264090</v>
      </c>
      <c r="D34" s="7">
        <v>0</v>
      </c>
      <c r="E34" s="7">
        <f>E35</f>
        <v>-79264090</v>
      </c>
      <c r="F34" s="7">
        <f>F35</f>
        <v>-79264090</v>
      </c>
    </row>
    <row r="35" spans="1:7" ht="16.8" x14ac:dyDescent="0.3">
      <c r="A35" s="13">
        <v>402102</v>
      </c>
      <c r="B35" s="8" t="s">
        <v>15</v>
      </c>
      <c r="C35" s="15">
        <f t="shared" si="0"/>
        <v>-79264090</v>
      </c>
      <c r="D35" s="7">
        <v>0</v>
      </c>
      <c r="E35" s="7">
        <f>E17</f>
        <v>-79264090</v>
      </c>
      <c r="F35" s="7">
        <f>E35</f>
        <v>-79264090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237224521</v>
      </c>
      <c r="D38" s="7">
        <f>D42</f>
        <v>6331829</v>
      </c>
      <c r="E38" s="7">
        <f>E42</f>
        <v>230892692</v>
      </c>
      <c r="F38" s="7">
        <f>F42</f>
        <v>230892692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237224521</v>
      </c>
      <c r="D42" s="7">
        <f>D43-D44+D45</f>
        <v>6331829</v>
      </c>
      <c r="E42" s="7">
        <f>E43-E44+E45</f>
        <v>230892692</v>
      </c>
      <c r="F42" s="7">
        <f>F43-F44+F45</f>
        <v>230892692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111200202</v>
      </c>
      <c r="D44" s="7">
        <f t="shared" si="1"/>
        <v>110469000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0">
        <v>602400</v>
      </c>
      <c r="B45" s="33" t="s">
        <v>12</v>
      </c>
      <c r="C45" s="41">
        <f>SUM(D45:E45)</f>
        <v>0</v>
      </c>
      <c r="D45" s="7">
        <f>D21</f>
        <v>-201368402</v>
      </c>
      <c r="E45" s="7">
        <f>E21</f>
        <v>201368402</v>
      </c>
      <c r="F45" s="7">
        <f>F21</f>
        <v>201368402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157960431</v>
      </c>
      <c r="D46" s="11">
        <f>D28+D38</f>
        <v>6331829</v>
      </c>
      <c r="E46" s="11">
        <f>E28+E38</f>
        <v>151628602</v>
      </c>
      <c r="F46" s="11">
        <f>F28+F38</f>
        <v>151628602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54" t="s">
        <v>43</v>
      </c>
      <c r="B48" s="54"/>
      <c r="C48" s="28"/>
      <c r="D48" s="28"/>
      <c r="E48" s="56" t="s">
        <v>42</v>
      </c>
      <c r="F48" s="56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4" t="s">
        <v>40</v>
      </c>
      <c r="B50" s="55"/>
      <c r="C50" s="30"/>
      <c r="D50" s="31"/>
      <c r="E50" s="56" t="s">
        <v>39</v>
      </c>
      <c r="F50" s="56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2024-08-30T08:33:38Z</dcterms:modified>
</cp:coreProperties>
</file>