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сайт\"/>
    </mc:Choice>
  </mc:AlternateContent>
  <xr:revisionPtr revIDLastSave="0" documentId="8_{EB61032F-64CD-412C-9B47-A0357E1246F3}" xr6:coauthVersionLast="47" xr6:coauthVersionMax="47" xr10:uidLastSave="{00000000-0000-0000-0000-000000000000}"/>
  <bookViews>
    <workbookView xWindow="-108" yWindow="-108" windowWidth="23256" windowHeight="12456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/>
  <c r="F20" i="3"/>
  <c r="E20" i="3"/>
  <c r="C17" i="3"/>
  <c r="E21" i="3"/>
  <c r="C21" i="3"/>
  <c r="E37" i="3"/>
  <c r="C37" i="3"/>
  <c r="E15" i="3"/>
  <c r="E14" i="3"/>
  <c r="E35" i="3"/>
  <c r="C35" i="3"/>
  <c r="E30" i="3"/>
  <c r="F30" i="3"/>
  <c r="E43" i="3"/>
  <c r="F43" i="3"/>
  <c r="E44" i="3"/>
  <c r="F44" i="3"/>
  <c r="D44" i="3"/>
  <c r="D43" i="3"/>
  <c r="F16" i="3"/>
  <c r="F17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E23" i="3"/>
  <c r="E22" i="3"/>
  <c r="D23" i="3"/>
  <c r="D22" i="3"/>
  <c r="C22" i="3"/>
  <c r="C20" i="3"/>
  <c r="C19" i="3"/>
  <c r="F18" i="3"/>
  <c r="E18" i="3"/>
  <c r="C18" i="3"/>
  <c r="C16" i="3"/>
  <c r="D15" i="3"/>
  <c r="D14" i="3"/>
  <c r="D13" i="3"/>
  <c r="E36" i="3"/>
  <c r="C36" i="3"/>
  <c r="F37" i="3"/>
  <c r="F36" i="3"/>
  <c r="E34" i="3"/>
  <c r="C34" i="3"/>
  <c r="D45" i="3"/>
  <c r="D26" i="3"/>
  <c r="E29" i="3"/>
  <c r="F29" i="3"/>
  <c r="C29" i="3"/>
  <c r="C30" i="3"/>
  <c r="C44" i="3"/>
  <c r="C43" i="3"/>
  <c r="C23" i="3"/>
  <c r="F35" i="3"/>
  <c r="F34" i="3"/>
  <c r="F33" i="3"/>
  <c r="F15" i="3"/>
  <c r="F14" i="3"/>
  <c r="E45" i="3"/>
  <c r="E42" i="3"/>
  <c r="E38" i="3"/>
  <c r="E13" i="3"/>
  <c r="E26" i="3"/>
  <c r="F21" i="3"/>
  <c r="F45" i="3"/>
  <c r="F42" i="3"/>
  <c r="F38" i="3"/>
  <c r="D42" i="3"/>
  <c r="D38" i="3"/>
  <c r="C15" i="3"/>
  <c r="C14" i="3"/>
  <c r="E33" i="3"/>
  <c r="F28" i="3"/>
  <c r="F46" i="3"/>
  <c r="C13" i="3"/>
  <c r="C26" i="3"/>
  <c r="C45" i="3"/>
  <c r="F13" i="3"/>
  <c r="F26" i="3"/>
  <c r="C33" i="3"/>
  <c r="E28" i="3"/>
  <c r="C42" i="3"/>
  <c r="D46" i="3"/>
  <c r="C3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<sst xmlns="http://schemas.openxmlformats.org/spreadsheetml/2006/main" count="57" uniqueCount="45">
  <si>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</si>
  <si>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</si>
  <si>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</si>
  <si>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</si>
  <si>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</si>
  <si>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</si>
  <si>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</si>
  <si>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</si>
  <si>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</si>
  <si>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</si>
  <si>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</si>
  <si>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</si>
  <si>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</si>
  <si>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</si>
  <si>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</si>
  <si>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</si>
  <si>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</si>
  <si>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</si>
  <si>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</si>
  <si>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</si>
  <si>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</si>
  <si>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</si>
  <si>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</si>
  <si>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</si>
  <si>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</si>
  <si>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</si>
  <si>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</si>
  <si>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</si>
  <si>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</si>
  <si>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</si>
  <si>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</si>
  <si>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</si>
  <si>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</si>
  <si>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</si>
  <si>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</si>
  <si>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</si>
  <si>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</si>
  <si>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</si>
  <si>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</si>
  <si>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</si>
  <si>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</si>
  <si>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</si>
  <si>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Начальник фінансового управління Мелітопольської міської ради</t>
  </si>
  <si>
    <t>Юрій ЗАХАРЧУК</t>
  </si>
  <si>
    <t>до рішення 31 сесії  Мелітопольської міської ради Запорізької області VIII скликання від 22.12.2023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</si>
</sst>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1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13" fillId="0" borderId="0"/>
    <xf numFmtId="0" fontId="9" fillId="0" borderId="7" applyNumberFormat="0" applyFill="0" applyAlignment="0" applyProtection="0"/>
    <xf numFmtId="0" fontId="14" fillId="3" borderId="0" applyNumberFormat="0" applyBorder="0" applyAlignment="0" applyProtection="0"/>
    <xf numFmtId="0" fontId="26" fillId="23" borderId="8" applyNumberFormat="0" applyAlignment="0" applyProtection="0"/>
    <xf numFmtId="0" fontId="4" fillId="22" borderId="9" applyNumberFormat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36" applyFont="1" applyBorder="1" applyAlignment="1">
      <alignment horizontal="center" vertical="center"/>
    </xf>
    <xf numFmtId="164" fontId="20" fillId="0" borderId="9" xfId="36" applyNumberFormat="1" applyFont="1" applyBorder="1" applyAlignment="1">
      <alignment horizontal="center" vertical="center"/>
    </xf>
    <xf numFmtId="0" fontId="20" fillId="0" borderId="9" xfId="36" applyFont="1" applyBorder="1" applyAlignment="1">
      <alignment horizontal="justify" wrapText="1"/>
    </xf>
    <xf numFmtId="164" fontId="20" fillId="0" borderId="9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9" xfId="36" applyFont="1" applyBorder="1" applyAlignment="1">
      <alignment horizontal="center"/>
    </xf>
    <xf numFmtId="0" fontId="26" fillId="0" borderId="0" xfId="36" applyFont="1"/>
    <xf numFmtId="164" fontId="20" fillId="0" borderId="9" xfId="36" applyNumberFormat="1" applyFont="1" applyBorder="1" applyAlignment="1">
      <alignment horizontal="center" wrapText="1"/>
    </xf>
    <xf numFmtId="0" fontId="13" fillId="0" borderId="0" xfId="36"/>
    <xf numFmtId="0" fontId="20" fillId="0" borderId="9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2" xfId="36" applyFont="1" applyBorder="1" applyAlignment="1">
      <alignment horizontal="center" vertical="center"/>
    </xf>
    <xf numFmtId="0" fontId="23" fillId="0" borderId="13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4" xfId="0" applyFont="1" applyBorder="1" applyAlignment="1">
      <alignment horizontal="justify" wrapText="1"/>
    </xf>
    <xf numFmtId="166" fontId="20" fillId="0" borderId="9" xfId="36" applyNumberFormat="1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/>
    </xf>
    <xf numFmtId="0" fontId="20" fillId="0" borderId="13" xfId="0" applyFont="1" applyBorder="1" applyAlignment="1">
      <alignment horizontal="justify" wrapText="1"/>
    </xf>
    <xf numFmtId="164" fontId="20" fillId="0" borderId="15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3" xfId="36" applyNumberFormat="1" applyFont="1" applyBorder="1" applyAlignment="1">
      <alignment horizontal="center" wrapText="1"/>
    </xf>
    <xf numFmtId="164" fontId="20" fillId="0" borderId="15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7" xfId="36" applyNumberFormat="1" applyFont="1" applyBorder="1" applyAlignment="1">
      <alignment horizontal="center" wrapText="1"/>
    </xf>
    <xf numFmtId="0" fontId="20" fillId="0" borderId="18" xfId="36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3" fillId="0" borderId="12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5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Ввід" xfId="19" builtinId="20" customBuiltin="1"/>
    <cellStyle name="Гарний" xfId="20" builtinId="26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Звичайний" xfId="0" builtinId="0"/>
    <cellStyle name="Зв'язана клітинка" xfId="25" builtinId="24" customBuiltin="1"/>
    <cellStyle name="Колірна тема 1" xfId="26" builtinId="29" customBuiltin="1"/>
    <cellStyle name="Колірна тема 2" xfId="27" builtinId="33" customBuiltin="1"/>
    <cellStyle name="Колірна тема 3" xfId="28" builtinId="37" customBuiltin="1"/>
    <cellStyle name="Колірна тема 4" xfId="29" builtinId="41" customBuiltin="1"/>
    <cellStyle name="Колірна тема 5" xfId="30" builtinId="45" customBuiltin="1"/>
    <cellStyle name="Колірна тема 6" xfId="31" builtinId="49" customBuiltin="1"/>
    <cellStyle name="Контрольна клітинка" xfId="32" builtinId="23" customBuiltin="1"/>
    <cellStyle name="Назва" xfId="33" builtinId="15" customBuiltin="1"/>
    <cellStyle name="Нейтральний" xfId="34" builtinId="28" customBuiltin="1"/>
    <cellStyle name="Обчислення" xfId="35" builtinId="22" customBuiltin="1"/>
    <cellStyle name="Обычный_05_39_26-01" xfId="36"/>
    <cellStyle name="Підсумок" xfId="37" builtinId="25" customBuiltin="1"/>
    <cellStyle name="Поганий" xfId="38" builtinId="27" customBuiltin="1"/>
    <cellStyle name="Примітка" xfId="39" builtinId="10" customBuiltin="1"/>
    <cellStyle name="Результат" xfId="40" builtinId="21" customBuiltin="1"/>
    <cellStyle name="Стиль 1" xfId="41"/>
    <cellStyle name="Текст попередження" xfId="42" builtinId="11" customBuiltin="1"/>
    <cellStyle name="Текст пояснення" xfId="43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Normal="100" zoomScaleSheetLayoutView="100" workbookViewId="0">
      <selection activeCell="D3" sqref="D3:F3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117436411</v>
      </c>
      <c r="D13" s="7">
        <f>D14+D21+D18</f>
        <v>-185930138</v>
      </c>
      <c r="E13" s="7">
        <f>E14+E21+E18</f>
        <v>303366549</v>
      </c>
      <c r="F13" s="7">
        <f>F14+F21+F18</f>
        <v>302780813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136636411</v>
      </c>
      <c r="D18" s="15">
        <f>D19-D20</f>
        <v>135881895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19958460</v>
      </c>
      <c r="D20" s="7">
        <f>D19-56166928-308176-23215-4000000-3000000-600000-70000000-1783576</f>
        <v>19764523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-57025100-738812-56166928-308176-4000000-865200-100000-150000-100000-500000-75974000-27181197-23803670-730000-52500000-1430860-20400000+400000-238090</f>
        <v>-321812033</v>
      </c>
      <c r="E21" s="7">
        <f>-D21</f>
        <v>321812033</v>
      </c>
      <c r="F21" s="7">
        <f>E21</f>
        <v>321812033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117436411</v>
      </c>
      <c r="D26" s="41">
        <f>D13+D22</f>
        <v>-185930138</v>
      </c>
      <c r="E26" s="41">
        <f>E13+E22</f>
        <v>303366549</v>
      </c>
      <c r="F26" s="41">
        <f>F13+F22</f>
        <v>302780813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136636411</v>
      </c>
      <c r="D38" s="7">
        <f>D42</f>
        <v>-185930138</v>
      </c>
      <c r="E38" s="7">
        <f>E42</f>
        <v>322566549</v>
      </c>
      <c r="F38" s="7">
        <f>F42</f>
        <v>321980813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136636411</v>
      </c>
      <c r="D42" s="7">
        <f>D43-D44+D45</f>
        <v>-185930138</v>
      </c>
      <c r="E42" s="7">
        <f>E43-E44+E45</f>
        <v>322566549</v>
      </c>
      <c r="F42" s="7">
        <f>F43-F44+F45</f>
        <v>321980813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19958460</v>
      </c>
      <c r="D44" s="7">
        <f t="shared" si="1"/>
        <v>19764523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-321812033</v>
      </c>
      <c r="E45" s="7">
        <f>E21</f>
        <v>321812033</v>
      </c>
      <c r="F45" s="7">
        <f>F21</f>
        <v>321812033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117436411</v>
      </c>
      <c r="D46" s="11">
        <f>D28+D38</f>
        <v>-185930138</v>
      </c>
      <c r="E46" s="11">
        <f>E28+E38</f>
        <v>303366549</v>
      </c>
      <c r="F46" s="11">
        <f>F28+F38</f>
        <v>302780813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2024-01-10T12:18:51Z</dcterms:modified>
</cp:coreProperties>
</file>